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2 Sites\DistrictWide\Sustainability\ENERGY\RFQ_P Energy Mgmt Svcs\Appendix B - Reference Documents\"/>
    </mc:Choice>
  </mc:AlternateContent>
  <bookViews>
    <workbookView xWindow="0" yWindow="0" windowWidth="38400" windowHeight="16005"/>
  </bookViews>
  <sheets>
    <sheet name="LAWATER.2019-2020 PMT# 5" sheetId="13" r:id="rId1"/>
    <sheet name="LAWATER.2019-2020 PMT# 4" sheetId="12" r:id="rId2"/>
    <sheet name="LAWATER.2019-2020 PMT# 3" sheetId="11" r:id="rId3"/>
    <sheet name="LAWATER.2019-2020 PMT#2" sheetId="10" r:id="rId4"/>
    <sheet name="LAWATER.2019-2020 PMT#1" sheetId="9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3" l="1"/>
  <c r="D14" i="13"/>
  <c r="G12" i="12" l="1"/>
  <c r="S22" i="13" l="1"/>
  <c r="R22" i="13"/>
  <c r="Q22" i="13"/>
  <c r="P22" i="13"/>
  <c r="O22" i="13"/>
  <c r="N22" i="13"/>
  <c r="M22" i="13"/>
  <c r="U21" i="13"/>
  <c r="U20" i="13"/>
  <c r="U18" i="13"/>
  <c r="U17" i="13"/>
  <c r="U16" i="13"/>
  <c r="U15" i="13"/>
  <c r="U14" i="13"/>
  <c r="U13" i="13"/>
  <c r="U12" i="13"/>
  <c r="A5" i="13"/>
  <c r="O3" i="13"/>
  <c r="U22" i="13" l="1"/>
  <c r="G22" i="12"/>
  <c r="S21" i="12"/>
  <c r="R21" i="12"/>
  <c r="Q21" i="12"/>
  <c r="P21" i="12"/>
  <c r="O21" i="12"/>
  <c r="N21" i="12"/>
  <c r="M21" i="12"/>
  <c r="U20" i="12"/>
  <c r="U19" i="12"/>
  <c r="U18" i="12"/>
  <c r="U17" i="12"/>
  <c r="U16" i="12"/>
  <c r="U15" i="12"/>
  <c r="U14" i="12"/>
  <c r="U13" i="12"/>
  <c r="U12" i="12"/>
  <c r="A5" i="12"/>
  <c r="O3" i="12"/>
  <c r="U21" i="12" l="1"/>
  <c r="D14" i="10"/>
  <c r="G22" i="11"/>
  <c r="S21" i="11"/>
  <c r="R21" i="11"/>
  <c r="Q21" i="11"/>
  <c r="P21" i="11"/>
  <c r="O21" i="11"/>
  <c r="N21" i="11"/>
  <c r="M21" i="11"/>
  <c r="U20" i="11"/>
  <c r="U19" i="11"/>
  <c r="U18" i="11"/>
  <c r="U17" i="11"/>
  <c r="U16" i="11"/>
  <c r="U15" i="11"/>
  <c r="U14" i="11"/>
  <c r="U13" i="11"/>
  <c r="U12" i="11"/>
  <c r="A5" i="11"/>
  <c r="O3" i="11"/>
  <c r="U21" i="11" l="1"/>
  <c r="D26" i="9"/>
  <c r="D14" i="9"/>
  <c r="G22" i="10"/>
  <c r="S21" i="10"/>
  <c r="R21" i="10"/>
  <c r="Q21" i="10"/>
  <c r="P21" i="10"/>
  <c r="O21" i="10"/>
  <c r="N21" i="10"/>
  <c r="M21" i="10"/>
  <c r="U20" i="10"/>
  <c r="U19" i="10"/>
  <c r="U18" i="10"/>
  <c r="U17" i="10"/>
  <c r="U16" i="10"/>
  <c r="U15" i="10"/>
  <c r="U14" i="10"/>
  <c r="U13" i="10"/>
  <c r="U12" i="10"/>
  <c r="O3" i="10"/>
  <c r="R21" i="9"/>
  <c r="G22" i="9"/>
  <c r="S21" i="9"/>
  <c r="Q21" i="9"/>
  <c r="P21" i="9"/>
  <c r="O21" i="9"/>
  <c r="N21" i="9"/>
  <c r="M21" i="9"/>
  <c r="U20" i="9"/>
  <c r="U19" i="9"/>
  <c r="U18" i="9"/>
  <c r="U17" i="9"/>
  <c r="U16" i="9"/>
  <c r="U15" i="9"/>
  <c r="U14" i="9"/>
  <c r="U13" i="9"/>
  <c r="U12" i="9"/>
  <c r="O3" i="9"/>
  <c r="U21" i="9"/>
  <c r="U21" i="10" l="1"/>
</calcChain>
</file>

<file path=xl/sharedStrings.xml><?xml version="1.0" encoding="utf-8"?>
<sst xmlns="http://schemas.openxmlformats.org/spreadsheetml/2006/main" count="412" uniqueCount="71">
  <si>
    <t>LOS ANGELES COUNTY</t>
  </si>
  <si>
    <t>DEPARTMENT OF PUBLIC WORKS</t>
  </si>
  <si>
    <t>WATERWORKS DISTRICT</t>
  </si>
  <si>
    <t>PYMT #1</t>
  </si>
  <si>
    <t>LOS ANGELES COUNTY TREASURER</t>
  </si>
  <si>
    <t>23533 CIVIC CENTER WAY</t>
  </si>
  <si>
    <t>P.O. BOX 2150</t>
  </si>
  <si>
    <t>MALIBU, CA 90265-4804</t>
  </si>
  <si>
    <t>LOS ANGELES, CA 90051-0150</t>
  </si>
  <si>
    <t>(310) 456-6621</t>
  </si>
  <si>
    <t>SCHL</t>
  </si>
  <si>
    <t>ACCT NO.</t>
  </si>
  <si>
    <t>Customer #</t>
  </si>
  <si>
    <t>LOC</t>
  </si>
  <si>
    <t>BILLING DATE</t>
  </si>
  <si>
    <t>TOTAL</t>
  </si>
  <si>
    <t>ACCOUNT</t>
  </si>
  <si>
    <t>PYMT #2</t>
  </si>
  <si>
    <t>PYMT #3</t>
  </si>
  <si>
    <t>PYMT #4</t>
  </si>
  <si>
    <t>PYMT #5</t>
  </si>
  <si>
    <t>PYMT #7</t>
  </si>
  <si>
    <t xml:space="preserve">WEB </t>
  </si>
  <si>
    <t>#29153039</t>
  </si>
  <si>
    <t>#0083603</t>
  </si>
  <si>
    <t>WEB</t>
  </si>
  <si>
    <t>CABR</t>
  </si>
  <si>
    <t>#29156687</t>
  </si>
  <si>
    <t>MALB HI</t>
  </si>
  <si>
    <t>#29156684</t>
  </si>
  <si>
    <t>#29156507</t>
  </si>
  <si>
    <t>#29156486</t>
  </si>
  <si>
    <t>#29156489</t>
  </si>
  <si>
    <t>FIELD IRRIGATION</t>
  </si>
  <si>
    <t>PT DUME</t>
  </si>
  <si>
    <t>#29161262</t>
  </si>
  <si>
    <t>01-00000-0-00000-82000-5530-060-2601</t>
  </si>
  <si>
    <t>USAGE (HCF)</t>
  </si>
  <si>
    <t>Meter #</t>
  </si>
  <si>
    <t>#29654359</t>
  </si>
  <si>
    <t>Purchase Order</t>
  </si>
  <si>
    <t>PMT#4</t>
  </si>
  <si>
    <t>PMT#5</t>
  </si>
  <si>
    <t>PYMT #5b</t>
  </si>
  <si>
    <t>VENDOR:  0000038097</t>
  </si>
  <si>
    <t>20*7</t>
  </si>
  <si>
    <t>VENDOR:  38097</t>
  </si>
  <si>
    <t>2019-2020</t>
  </si>
  <si>
    <t>PAYMENT #1</t>
  </si>
  <si>
    <t>07/03/19-09/04/19</t>
  </si>
  <si>
    <t>Invoice Nbr 4592705</t>
  </si>
  <si>
    <t>pd 08/14/19</t>
  </si>
  <si>
    <t>Invoice Nbr 4639513</t>
  </si>
  <si>
    <t>20*518</t>
  </si>
  <si>
    <t>date paid</t>
  </si>
  <si>
    <t>07/11/19-09/11/19</t>
  </si>
  <si>
    <t>07/22/19-09/19/19</t>
  </si>
  <si>
    <t>PMT#2</t>
  </si>
  <si>
    <t>09/11/19-11/12/19</t>
  </si>
  <si>
    <t>PAYMENT #2</t>
  </si>
  <si>
    <t>09/04/19-11/05/19</t>
  </si>
  <si>
    <t>09/19/19-11/20/19</t>
  </si>
  <si>
    <t>PAYMENT #3</t>
  </si>
  <si>
    <t>PAYMENT #4</t>
  </si>
  <si>
    <t>PAYMENT #5</t>
  </si>
  <si>
    <t>11/05/19-01/06/2020</t>
  </si>
  <si>
    <t>11/12/19-01/13/2020</t>
  </si>
  <si>
    <t>11/12/18-01/13/2020</t>
  </si>
  <si>
    <t>01/13/20-03/12/20</t>
  </si>
  <si>
    <t>invoice</t>
  </si>
  <si>
    <t>#39655449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</si>
</sst>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39" fontId="1" fillId="0" borderId="0" xfId="0" applyNumberFormat="1" applyFont="1" applyFill="1" applyAlignment="1"/>
    <xf numFmtId="43" fontId="1" fillId="0" borderId="0" xfId="1" applyFont="1"/>
    <xf numFmtId="43" fontId="1" fillId="0" borderId="1" xfId="1" applyFont="1" applyBorder="1"/>
    <xf numFmtId="0" fontId="1" fillId="0" borderId="1" xfId="0" applyFont="1" applyBorder="1"/>
    <xf numFmtId="43" fontId="1" fillId="0" borderId="0" xfId="1" applyFont="1" applyFill="1" applyAlignment="1"/>
    <xf numFmtId="164" fontId="1" fillId="0" borderId="0" xfId="0" applyNumberFormat="1" applyFont="1"/>
    <xf numFmtId="0" fontId="1" fillId="0" borderId="0" xfId="0" applyFont="1" applyFill="1"/>
    <xf numFmtId="4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left"/>
    </xf>
    <xf numFmtId="0" fontId="0" fillId="2" borderId="2" xfId="0" applyFill="1" applyBorder="1"/>
    <xf numFmtId="0" fontId="1" fillId="0" borderId="3" xfId="0" applyFont="1" applyBorder="1"/>
    <xf numFmtId="43" fontId="0" fillId="0" borderId="0" xfId="1" applyFont="1"/>
    <xf numFmtId="164" fontId="3" fillId="0" borderId="0" xfId="0" applyNumberFormat="1" applyFont="1"/>
    <xf numFmtId="0" fontId="3" fillId="0" borderId="0" xfId="0" applyFont="1" applyFill="1"/>
    <xf numFmtId="39" fontId="1" fillId="0" borderId="0" xfId="0" applyNumberFormat="1" applyFont="1" applyBorder="1"/>
    <xf numFmtId="0" fontId="5" fillId="0" borderId="3" xfId="0" applyFont="1" applyBorder="1"/>
    <xf numFmtId="44" fontId="6" fillId="3" borderId="3" xfId="2" applyFont="1" applyFill="1" applyBorder="1"/>
    <xf numFmtId="0" fontId="0" fillId="0" borderId="0" xfId="0" applyFill="1"/>
    <xf numFmtId="44" fontId="0" fillId="0" borderId="0" xfId="2" applyFont="1" applyFill="1"/>
    <xf numFmtId="43" fontId="0" fillId="0" borderId="0" xfId="1" applyFont="1" applyFill="1"/>
    <xf numFmtId="0" fontId="0" fillId="0" borderId="0" xfId="0" applyFont="1" applyFill="1"/>
    <xf numFmtId="14" fontId="0" fillId="0" borderId="0" xfId="0" applyNumberFormat="1"/>
    <xf numFmtId="44" fontId="3" fillId="3" borderId="3" xfId="2" applyFont="1" applyFill="1" applyBorder="1"/>
    <xf numFmtId="44" fontId="1" fillId="0" borderId="5" xfId="2" applyFont="1" applyBorder="1"/>
    <xf numFmtId="43" fontId="0" fillId="4" borderId="0" xfId="1" applyFont="1" applyFill="1"/>
    <xf numFmtId="14" fontId="1" fillId="0" borderId="0" xfId="0" applyNumberFormat="1" applyFont="1" applyFill="1"/>
    <xf numFmtId="0" fontId="1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10" workbookViewId="0">
      <selection activeCell="F17" sqref="F17"/>
    </sheetView>
  </sheetViews>
  <sheetFormatPr defaultColWidth="9.140625" defaultRowHeight="12.75" x14ac:dyDescent="0.2"/>
  <cols>
    <col min="1" max="1" width="12.140625" style="3" customWidth="1"/>
    <col min="2" max="3" width="12.7109375" style="3" customWidth="1"/>
    <col min="4" max="4" width="13.7109375" style="3" customWidth="1"/>
    <col min="5" max="5" width="13.28515625" style="3" customWidth="1"/>
    <col min="6" max="6" width="17.7109375" style="3" customWidth="1"/>
    <col min="7" max="7" width="14" style="3" bestFit="1" customWidth="1"/>
    <col min="8" max="8" width="33.85546875" style="3" customWidth="1"/>
    <col min="9" max="9" width="5.7109375" style="3" customWidth="1"/>
    <col min="10" max="10" width="9.28515625" style="3" customWidth="1"/>
    <col min="11" max="11" width="9.140625" style="3"/>
    <col min="12" max="12" width="22.85546875" style="3" customWidth="1"/>
    <col min="13" max="13" width="10.28515625" style="3" bestFit="1" customWidth="1"/>
    <col min="14" max="14" width="10.42578125" style="3" customWidth="1"/>
    <col min="15" max="15" width="10.28515625" style="3" bestFit="1" customWidth="1"/>
    <col min="16" max="16" width="11.140625" style="3" customWidth="1"/>
    <col min="17" max="18" width="10.28515625" style="3" bestFit="1" customWidth="1"/>
    <col min="19" max="19" width="9.7109375" style="3" hidden="1" customWidth="1"/>
    <col min="20" max="20" width="9.7109375" style="3" customWidth="1"/>
    <col min="21" max="21" width="11.28515625" style="3" bestFit="1" customWidth="1"/>
    <col min="22" max="16384" width="9.140625" style="3"/>
  </cols>
  <sheetData>
    <row r="1" spans="1:21" x14ac:dyDescent="0.2">
      <c r="A1" s="12" t="s">
        <v>0</v>
      </c>
      <c r="B1" s="12"/>
      <c r="C1" s="12"/>
      <c r="D1" s="12"/>
      <c r="E1" s="12"/>
      <c r="F1" s="12"/>
      <c r="G1" s="12"/>
      <c r="L1" s="3" t="s">
        <v>0</v>
      </c>
    </row>
    <row r="2" spans="1:21" x14ac:dyDescent="0.2">
      <c r="A2" s="12" t="s">
        <v>1</v>
      </c>
      <c r="B2" s="12"/>
      <c r="C2" s="12"/>
      <c r="D2" s="12"/>
      <c r="E2" s="12"/>
      <c r="F2" s="12"/>
      <c r="G2" s="12"/>
      <c r="L2" s="3" t="s">
        <v>1</v>
      </c>
    </row>
    <row r="3" spans="1:21" x14ac:dyDescent="0.2">
      <c r="A3" s="12" t="s">
        <v>2</v>
      </c>
      <c r="B3" s="12"/>
      <c r="C3" s="12"/>
      <c r="D3" s="12"/>
      <c r="E3" s="12"/>
      <c r="F3" s="12" t="s">
        <v>47</v>
      </c>
      <c r="G3" s="12"/>
      <c r="L3" s="3" t="s">
        <v>2</v>
      </c>
      <c r="O3" s="3" t="str">
        <f>F3</f>
        <v>2019-2020</v>
      </c>
    </row>
    <row r="4" spans="1:21" x14ac:dyDescent="0.2">
      <c r="A4" s="12" t="s">
        <v>44</v>
      </c>
      <c r="B4" s="12"/>
      <c r="C4" s="12"/>
      <c r="D4" s="12"/>
      <c r="E4" s="12"/>
      <c r="F4" s="12" t="s">
        <v>64</v>
      </c>
      <c r="G4" s="12"/>
      <c r="L4" s="3" t="s">
        <v>46</v>
      </c>
    </row>
    <row r="5" spans="1:21" x14ac:dyDescent="0.2">
      <c r="A5" s="17">
        <f ca="1">TODAY()</f>
        <v>43972</v>
      </c>
      <c r="B5" s="12"/>
      <c r="C5" s="12"/>
      <c r="D5" s="12"/>
      <c r="E5" s="12"/>
      <c r="F5" s="18" t="s">
        <v>40</v>
      </c>
      <c r="G5" s="12" t="s">
        <v>53</v>
      </c>
      <c r="H5" s="3" t="s">
        <v>52</v>
      </c>
      <c r="L5" s="9"/>
    </row>
    <row r="6" spans="1:21" x14ac:dyDescent="0.2">
      <c r="A6" s="12"/>
      <c r="B6" s="12"/>
      <c r="C6" s="12"/>
      <c r="D6" s="12"/>
      <c r="E6" s="12"/>
      <c r="F6" s="12"/>
      <c r="G6" s="12"/>
    </row>
    <row r="7" spans="1:21" x14ac:dyDescent="0.2">
      <c r="A7" s="12" t="s">
        <v>4</v>
      </c>
      <c r="B7" s="12"/>
      <c r="C7" s="12"/>
      <c r="D7" s="12"/>
      <c r="E7" s="12"/>
      <c r="F7" s="12" t="s">
        <v>5</v>
      </c>
      <c r="G7" s="12"/>
    </row>
    <row r="8" spans="1:21" x14ac:dyDescent="0.2">
      <c r="A8" s="12" t="s">
        <v>6</v>
      </c>
      <c r="B8" s="12"/>
      <c r="C8" s="12"/>
      <c r="D8" s="12"/>
      <c r="E8" s="12"/>
      <c r="F8" s="12" t="s">
        <v>7</v>
      </c>
      <c r="G8" s="12"/>
    </row>
    <row r="9" spans="1:21" x14ac:dyDescent="0.2">
      <c r="A9" s="12" t="s">
        <v>8</v>
      </c>
      <c r="B9" s="12"/>
      <c r="C9" s="12"/>
      <c r="D9" s="12"/>
      <c r="E9" s="12"/>
      <c r="F9" s="12" t="s">
        <v>9</v>
      </c>
      <c r="G9" s="12"/>
    </row>
    <row r="10" spans="1:21" x14ac:dyDescent="0.2">
      <c r="P10" s="31" t="s">
        <v>41</v>
      </c>
      <c r="Q10" s="31"/>
      <c r="R10" s="3" t="s">
        <v>42</v>
      </c>
    </row>
    <row r="11" spans="1:21" x14ac:dyDescent="0.2">
      <c r="A11" t="s">
        <v>10</v>
      </c>
      <c r="B11" t="s">
        <v>11</v>
      </c>
      <c r="C11" t="s">
        <v>12</v>
      </c>
      <c r="D11" t="s">
        <v>37</v>
      </c>
      <c r="E11" t="s">
        <v>69</v>
      </c>
      <c r="F11" t="s">
        <v>14</v>
      </c>
      <c r="G11" t="s">
        <v>15</v>
      </c>
      <c r="H11" t="s">
        <v>16</v>
      </c>
      <c r="J11" s="1" t="s">
        <v>38</v>
      </c>
      <c r="L11" s="2" t="s">
        <v>10</v>
      </c>
      <c r="M11" s="7" t="s">
        <v>3</v>
      </c>
      <c r="N11" s="7" t="s">
        <v>17</v>
      </c>
      <c r="O11" s="7" t="s">
        <v>18</v>
      </c>
      <c r="P11" s="7" t="s">
        <v>19</v>
      </c>
      <c r="Q11" s="7" t="s">
        <v>20</v>
      </c>
      <c r="R11" s="7" t="s">
        <v>43</v>
      </c>
      <c r="S11" s="7" t="s">
        <v>21</v>
      </c>
      <c r="T11" s="7"/>
      <c r="U11" s="7" t="s">
        <v>15</v>
      </c>
    </row>
    <row r="12" spans="1:21" x14ac:dyDescent="0.2">
      <c r="A12" s="22" t="s">
        <v>22</v>
      </c>
      <c r="B12" s="22" t="s">
        <v>23</v>
      </c>
      <c r="C12" s="22" t="s">
        <v>24</v>
      </c>
      <c r="D12" s="22"/>
      <c r="E12" s="22"/>
      <c r="F12" s="18"/>
      <c r="G12" s="23">
        <v>-4807.3329999999996</v>
      </c>
      <c r="H12"/>
      <c r="J12" s="13">
        <v>14928814</v>
      </c>
      <c r="L12" s="3" t="s">
        <v>25</v>
      </c>
      <c r="M12" s="4">
        <v>5966.12</v>
      </c>
      <c r="N12" s="5">
        <v>7271.07</v>
      </c>
      <c r="O12" s="4">
        <v>7271.07</v>
      </c>
      <c r="P12" s="5"/>
      <c r="Q12" s="16"/>
      <c r="R12" s="8"/>
      <c r="S12" s="8"/>
      <c r="T12" s="8"/>
      <c r="U12" s="5">
        <f>SUM(L12:S12)</f>
        <v>20508.259999999998</v>
      </c>
    </row>
    <row r="13" spans="1:21" x14ac:dyDescent="0.2">
      <c r="A13" s="22" t="s">
        <v>26</v>
      </c>
      <c r="B13" s="22" t="s">
        <v>27</v>
      </c>
      <c r="C13" s="22" t="s">
        <v>24</v>
      </c>
      <c r="D13" s="22">
        <v>231</v>
      </c>
      <c r="E13" s="22">
        <v>4872485</v>
      </c>
      <c r="F13" s="30" t="s">
        <v>68</v>
      </c>
      <c r="G13" s="24">
        <v>1978.61</v>
      </c>
      <c r="H13"/>
      <c r="J13" s="13">
        <v>60104900</v>
      </c>
      <c r="L13" s="3" t="s">
        <v>26</v>
      </c>
      <c r="M13" s="4"/>
      <c r="N13" s="5"/>
      <c r="O13" s="5"/>
      <c r="P13" s="5"/>
      <c r="Q13" s="16"/>
      <c r="R13" s="4"/>
      <c r="S13" s="8"/>
      <c r="T13" s="8"/>
      <c r="U13" s="5">
        <f>SUM(L13:S13)</f>
        <v>0</v>
      </c>
    </row>
    <row r="14" spans="1:21" x14ac:dyDescent="0.2">
      <c r="A14" s="22" t="s">
        <v>28</v>
      </c>
      <c r="B14" s="22" t="s">
        <v>29</v>
      </c>
      <c r="C14" s="22" t="s">
        <v>24</v>
      </c>
      <c r="D14" s="22">
        <f>574+342</f>
        <v>916</v>
      </c>
      <c r="E14" s="22">
        <v>4872481</v>
      </c>
      <c r="F14" s="25" t="s">
        <v>68</v>
      </c>
      <c r="G14" s="24">
        <v>7934.16</v>
      </c>
      <c r="H14"/>
      <c r="J14" s="13">
        <v>7165751</v>
      </c>
      <c r="L14" s="3" t="s">
        <v>28</v>
      </c>
      <c r="M14" s="4"/>
      <c r="N14" s="5"/>
      <c r="O14" s="5"/>
      <c r="P14" s="5"/>
      <c r="Q14" s="16"/>
      <c r="R14" s="4"/>
      <c r="S14" s="8"/>
      <c r="T14" s="8"/>
      <c r="U14" s="5">
        <f t="shared" ref="U14:U21" si="0">SUM(L14:S14)</f>
        <v>0</v>
      </c>
    </row>
    <row r="15" spans="1:21" x14ac:dyDescent="0.2">
      <c r="A15" s="22" t="s">
        <v>28</v>
      </c>
      <c r="B15" s="22" t="s">
        <v>30</v>
      </c>
      <c r="C15" s="22" t="s">
        <v>24</v>
      </c>
      <c r="D15" s="22">
        <v>0</v>
      </c>
      <c r="E15" s="22">
        <v>4872379</v>
      </c>
      <c r="F15" s="25" t="s">
        <v>68</v>
      </c>
      <c r="G15" s="24">
        <v>414.53</v>
      </c>
      <c r="H15"/>
      <c r="J15" s="13">
        <v>52487983</v>
      </c>
      <c r="L15" s="3" t="s">
        <v>28</v>
      </c>
      <c r="M15" s="4"/>
      <c r="N15" s="5"/>
      <c r="O15" s="5"/>
      <c r="P15" s="5"/>
      <c r="Q15" s="16"/>
      <c r="R15" s="4"/>
      <c r="S15" s="8"/>
      <c r="T15" s="8"/>
      <c r="U15" s="5">
        <f t="shared" si="0"/>
        <v>0</v>
      </c>
    </row>
    <row r="16" spans="1:21" x14ac:dyDescent="0.2">
      <c r="A16" s="22" t="s">
        <v>28</v>
      </c>
      <c r="B16" s="22" t="s">
        <v>31</v>
      </c>
      <c r="C16" s="22" t="s">
        <v>24</v>
      </c>
      <c r="D16" s="22">
        <v>0</v>
      </c>
      <c r="E16" s="22">
        <v>4872367</v>
      </c>
      <c r="F16" s="25" t="s">
        <v>68</v>
      </c>
      <c r="G16" s="24">
        <v>245.34</v>
      </c>
      <c r="H16"/>
      <c r="J16" s="13">
        <v>14959139</v>
      </c>
      <c r="L16" s="3" t="s">
        <v>28</v>
      </c>
      <c r="M16" s="4"/>
      <c r="N16" s="5"/>
      <c r="O16" s="5"/>
      <c r="P16" s="5"/>
      <c r="Q16" s="16"/>
      <c r="R16" s="4"/>
      <c r="S16" s="8"/>
      <c r="T16" s="8"/>
      <c r="U16" s="5">
        <f t="shared" si="0"/>
        <v>0</v>
      </c>
    </row>
    <row r="17" spans="1:21" x14ac:dyDescent="0.2">
      <c r="A17" s="22" t="s">
        <v>28</v>
      </c>
      <c r="B17" s="22" t="s">
        <v>32</v>
      </c>
      <c r="C17" s="22" t="s">
        <v>24</v>
      </c>
      <c r="D17" s="22">
        <v>1041</v>
      </c>
      <c r="E17" s="22">
        <v>4872372</v>
      </c>
      <c r="F17" s="25" t="s">
        <v>68</v>
      </c>
      <c r="G17" s="24">
        <v>11915.49</v>
      </c>
      <c r="H17"/>
      <c r="J17" s="13">
        <v>60612536</v>
      </c>
      <c r="K17" s="1"/>
      <c r="L17" s="3" t="s">
        <v>28</v>
      </c>
      <c r="M17" s="4"/>
      <c r="N17" s="4"/>
      <c r="O17" s="5"/>
      <c r="P17" s="5"/>
      <c r="Q17" s="16"/>
      <c r="R17" s="4"/>
      <c r="S17" s="8"/>
      <c r="T17" s="8"/>
      <c r="U17" s="5">
        <f t="shared" si="0"/>
        <v>0</v>
      </c>
    </row>
    <row r="18" spans="1:21" x14ac:dyDescent="0.2">
      <c r="A18" s="22" t="s">
        <v>28</v>
      </c>
      <c r="B18" s="22" t="s">
        <v>39</v>
      </c>
      <c r="C18" s="22" t="s">
        <v>24</v>
      </c>
      <c r="D18" s="22">
        <v>6</v>
      </c>
      <c r="E18" s="22">
        <v>4872733</v>
      </c>
      <c r="F18" s="25" t="s">
        <v>68</v>
      </c>
      <c r="G18" s="24">
        <v>253.79</v>
      </c>
      <c r="H18"/>
      <c r="J18" s="13">
        <v>194781</v>
      </c>
      <c r="K18" s="1"/>
      <c r="L18" s="3" t="s">
        <v>28</v>
      </c>
      <c r="M18" s="4"/>
      <c r="N18" s="4"/>
      <c r="O18" s="5"/>
      <c r="P18" s="5"/>
      <c r="Q18" s="16"/>
      <c r="R18" s="4"/>
      <c r="S18" s="8"/>
      <c r="T18" s="8"/>
      <c r="U18" s="5">
        <f t="shared" si="0"/>
        <v>0</v>
      </c>
    </row>
    <row r="19" spans="1:21" x14ac:dyDescent="0.2">
      <c r="A19" s="22" t="s">
        <v>28</v>
      </c>
      <c r="B19" s="22" t="s">
        <v>70</v>
      </c>
      <c r="C19" s="22" t="s">
        <v>24</v>
      </c>
      <c r="D19" s="22">
        <v>0</v>
      </c>
      <c r="E19" s="22">
        <v>4872737</v>
      </c>
      <c r="F19" s="25" t="s">
        <v>68</v>
      </c>
      <c r="G19" s="24">
        <v>1155.9000000000001</v>
      </c>
      <c r="H19"/>
      <c r="J19" s="13"/>
      <c r="K19" s="1"/>
      <c r="M19" s="4"/>
      <c r="N19" s="4"/>
      <c r="O19" s="5"/>
      <c r="P19" s="5"/>
      <c r="Q19" s="16"/>
      <c r="R19" s="4"/>
      <c r="S19" s="8"/>
      <c r="T19" s="8"/>
      <c r="U19" s="5"/>
    </row>
    <row r="20" spans="1:21" x14ac:dyDescent="0.2">
      <c r="A20" s="22"/>
      <c r="B20" s="22" t="s">
        <v>33</v>
      </c>
      <c r="C20" s="22"/>
      <c r="D20" s="22"/>
      <c r="E20" s="22"/>
      <c r="F20" s="10"/>
      <c r="G20" s="22"/>
      <c r="H20"/>
      <c r="M20" s="4"/>
      <c r="N20" s="5"/>
      <c r="O20" s="5"/>
      <c r="P20" s="5"/>
      <c r="Q20"/>
      <c r="R20" s="5"/>
      <c r="S20" s="5"/>
      <c r="T20" s="5"/>
      <c r="U20" s="5">
        <f t="shared" si="0"/>
        <v>0</v>
      </c>
    </row>
    <row r="21" spans="1:21" x14ac:dyDescent="0.2">
      <c r="A21" s="22" t="s">
        <v>34</v>
      </c>
      <c r="B21" s="22" t="s">
        <v>35</v>
      </c>
      <c r="C21" s="22" t="s">
        <v>24</v>
      </c>
      <c r="D21" s="22">
        <v>604</v>
      </c>
      <c r="E21" s="22"/>
      <c r="F21" s="25"/>
      <c r="G21" s="24"/>
      <c r="H21"/>
      <c r="J21" s="13">
        <v>1385065</v>
      </c>
      <c r="L21" s="3" t="s">
        <v>34</v>
      </c>
      <c r="M21" s="4">
        <v>5966.12</v>
      </c>
      <c r="N21" s="5">
        <v>5208.05</v>
      </c>
      <c r="O21" s="5"/>
      <c r="P21" s="5"/>
      <c r="Q21" s="16"/>
      <c r="R21" s="5"/>
      <c r="S21" s="5"/>
      <c r="T21" s="5"/>
      <c r="U21" s="5">
        <f t="shared" si="0"/>
        <v>11174.17</v>
      </c>
    </row>
    <row r="22" spans="1:21" x14ac:dyDescent="0.2">
      <c r="A22" s="14"/>
      <c r="B22" s="14"/>
      <c r="C22" s="14"/>
      <c r="D22" s="14"/>
      <c r="E22" s="14"/>
      <c r="F22" s="14"/>
      <c r="G22" s="14"/>
      <c r="H22" s="14"/>
      <c r="L22" s="7" t="s">
        <v>15</v>
      </c>
      <c r="M22" s="6">
        <f t="shared" ref="M22:S22" si="1">SUM(M12:M21)</f>
        <v>11932.24</v>
      </c>
      <c r="N22" s="6">
        <f>SUM(N12:N21)</f>
        <v>12479.119999999999</v>
      </c>
      <c r="O22" s="6">
        <f t="shared" si="1"/>
        <v>7271.07</v>
      </c>
      <c r="P22" s="6">
        <f t="shared" si="1"/>
        <v>0</v>
      </c>
      <c r="Q22" s="6">
        <f t="shared" si="1"/>
        <v>0</v>
      </c>
      <c r="R22" s="6">
        <f>SUM(R12:R21)</f>
        <v>0</v>
      </c>
      <c r="S22" s="6">
        <f t="shared" si="1"/>
        <v>0</v>
      </c>
      <c r="T22" s="6"/>
      <c r="U22" s="6">
        <f>SUM(U12:U21)</f>
        <v>31682.43</v>
      </c>
    </row>
    <row r="23" spans="1:21" ht="16.5" thickBot="1" x14ac:dyDescent="0.3">
      <c r="A23" s="15"/>
      <c r="B23" s="15"/>
      <c r="C23" s="15"/>
      <c r="D23" s="15"/>
      <c r="E23" s="15"/>
      <c r="F23" s="20" t="s">
        <v>15</v>
      </c>
      <c r="G23" s="21">
        <f>SUM(G12:G22)</f>
        <v>19090.487000000001</v>
      </c>
      <c r="H23" s="15" t="s">
        <v>36</v>
      </c>
    </row>
    <row r="24" spans="1:21" ht="13.5" thickTop="1" x14ac:dyDescent="0.2">
      <c r="G24" s="19"/>
      <c r="M24" s="11"/>
    </row>
    <row r="33" spans="5:5" x14ac:dyDescent="0.2">
      <c r="E33" s="3">
        <v>7</v>
      </c>
    </row>
  </sheetData>
  <mergeCells count="1">
    <mergeCell ref="P10:Q10"/>
  </mergeCells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opLeftCell="B8" workbookViewId="0">
      <selection activeCell="B19" sqref="A19:XFD19"/>
    </sheetView>
  </sheetViews>
  <sheetFormatPr defaultColWidth="9.140625" defaultRowHeight="12.75" x14ac:dyDescent="0.2"/>
  <cols>
    <col min="1" max="1" width="12.140625" style="3" customWidth="1"/>
    <col min="2" max="3" width="12.7109375" style="3" customWidth="1"/>
    <col min="4" max="4" width="13.7109375" style="3" customWidth="1"/>
    <col min="5" max="5" width="10.85546875" style="3" customWidth="1"/>
    <col min="6" max="6" width="17.7109375" style="3" customWidth="1"/>
    <col min="7" max="7" width="14.5703125" style="3" customWidth="1"/>
    <col min="8" max="8" width="33.85546875" style="3" customWidth="1"/>
    <col min="9" max="9" width="5.7109375" style="3" customWidth="1"/>
    <col min="10" max="10" width="9.28515625" style="3" customWidth="1"/>
    <col min="11" max="11" width="9.140625" style="3"/>
    <col min="12" max="12" width="22.85546875" style="3" customWidth="1"/>
    <col min="13" max="13" width="10.28515625" style="3" bestFit="1" customWidth="1"/>
    <col min="14" max="14" width="10.42578125" style="3" customWidth="1"/>
    <col min="15" max="15" width="10.28515625" style="3" bestFit="1" customWidth="1"/>
    <col min="16" max="16" width="11.140625" style="3" customWidth="1"/>
    <col min="17" max="18" width="10.28515625" style="3" bestFit="1" customWidth="1"/>
    <col min="19" max="19" width="9.7109375" style="3" hidden="1" customWidth="1"/>
    <col min="20" max="20" width="9.7109375" style="3" customWidth="1"/>
    <col min="21" max="21" width="11.28515625" style="3" bestFit="1" customWidth="1"/>
    <col min="22" max="16384" width="9.140625" style="3"/>
  </cols>
  <sheetData>
    <row r="1" spans="1:21" x14ac:dyDescent="0.2">
      <c r="A1" s="12" t="s">
        <v>0</v>
      </c>
      <c r="B1" s="12"/>
      <c r="C1" s="12"/>
      <c r="D1" s="12"/>
      <c r="E1" s="12"/>
      <c r="F1" s="12"/>
      <c r="G1" s="12"/>
      <c r="L1" s="3" t="s">
        <v>0</v>
      </c>
    </row>
    <row r="2" spans="1:21" x14ac:dyDescent="0.2">
      <c r="A2" s="12" t="s">
        <v>1</v>
      </c>
      <c r="B2" s="12"/>
      <c r="C2" s="12"/>
      <c r="D2" s="12"/>
      <c r="E2" s="12"/>
      <c r="F2" s="12"/>
      <c r="G2" s="12"/>
      <c r="L2" s="3" t="s">
        <v>1</v>
      </c>
    </row>
    <row r="3" spans="1:21" x14ac:dyDescent="0.2">
      <c r="A3" s="12" t="s">
        <v>2</v>
      </c>
      <c r="B3" s="12"/>
      <c r="C3" s="12"/>
      <c r="D3" s="12"/>
      <c r="E3" s="12"/>
      <c r="F3" s="12" t="s">
        <v>47</v>
      </c>
      <c r="G3" s="12"/>
      <c r="L3" s="3" t="s">
        <v>2</v>
      </c>
      <c r="O3" s="3" t="str">
        <f>F3</f>
        <v>2019-2020</v>
      </c>
    </row>
    <row r="4" spans="1:21" x14ac:dyDescent="0.2">
      <c r="A4" s="12" t="s">
        <v>44</v>
      </c>
      <c r="B4" s="12"/>
      <c r="C4" s="12"/>
      <c r="D4" s="12"/>
      <c r="E4" s="12"/>
      <c r="F4" s="12" t="s">
        <v>63</v>
      </c>
      <c r="G4" s="12"/>
      <c r="L4" s="3" t="s">
        <v>46</v>
      </c>
    </row>
    <row r="5" spans="1:21" x14ac:dyDescent="0.2">
      <c r="A5" s="17">
        <f ca="1">TODAY()</f>
        <v>43972</v>
      </c>
      <c r="B5" s="12"/>
      <c r="C5" s="12"/>
      <c r="D5" s="12"/>
      <c r="E5" s="12"/>
      <c r="F5" s="18" t="s">
        <v>40</v>
      </c>
      <c r="G5" s="12" t="s">
        <v>53</v>
      </c>
      <c r="H5" s="3" t="s">
        <v>52</v>
      </c>
      <c r="L5" s="9"/>
    </row>
    <row r="6" spans="1:21" x14ac:dyDescent="0.2">
      <c r="A6" s="12"/>
      <c r="B6" s="12"/>
      <c r="C6" s="12"/>
      <c r="D6" s="12"/>
      <c r="E6" s="12"/>
      <c r="F6" s="12"/>
      <c r="G6" s="12"/>
    </row>
    <row r="7" spans="1:21" x14ac:dyDescent="0.2">
      <c r="A7" s="12" t="s">
        <v>4</v>
      </c>
      <c r="B7" s="12"/>
      <c r="C7" s="12"/>
      <c r="D7" s="12"/>
      <c r="E7" s="12"/>
      <c r="F7" s="12" t="s">
        <v>5</v>
      </c>
      <c r="G7" s="12"/>
    </row>
    <row r="8" spans="1:21" x14ac:dyDescent="0.2">
      <c r="A8" s="12" t="s">
        <v>6</v>
      </c>
      <c r="B8" s="12"/>
      <c r="C8" s="12"/>
      <c r="D8" s="12"/>
      <c r="E8" s="12"/>
      <c r="F8" s="12" t="s">
        <v>7</v>
      </c>
      <c r="G8" s="12"/>
    </row>
    <row r="9" spans="1:21" x14ac:dyDescent="0.2">
      <c r="A9" s="12" t="s">
        <v>8</v>
      </c>
      <c r="B9" s="12"/>
      <c r="C9" s="12"/>
      <c r="D9" s="12"/>
      <c r="E9" s="12"/>
      <c r="F9" s="12" t="s">
        <v>9</v>
      </c>
      <c r="G9" s="12"/>
    </row>
    <row r="10" spans="1:21" x14ac:dyDescent="0.2">
      <c r="P10" s="31" t="s">
        <v>41</v>
      </c>
      <c r="Q10" s="31"/>
      <c r="R10" s="3" t="s">
        <v>42</v>
      </c>
    </row>
    <row r="11" spans="1:21" x14ac:dyDescent="0.2">
      <c r="A11" t="s">
        <v>10</v>
      </c>
      <c r="B11" t="s">
        <v>11</v>
      </c>
      <c r="C11" t="s">
        <v>12</v>
      </c>
      <c r="D11" t="s">
        <v>37</v>
      </c>
      <c r="E11" t="s">
        <v>13</v>
      </c>
      <c r="F11" t="s">
        <v>14</v>
      </c>
      <c r="G11" t="s">
        <v>15</v>
      </c>
      <c r="H11" t="s">
        <v>16</v>
      </c>
      <c r="J11" s="1" t="s">
        <v>38</v>
      </c>
      <c r="L11" s="2" t="s">
        <v>10</v>
      </c>
      <c r="M11" s="7" t="s">
        <v>3</v>
      </c>
      <c r="N11" s="7" t="s">
        <v>17</v>
      </c>
      <c r="O11" s="7" t="s">
        <v>18</v>
      </c>
      <c r="P11" s="7" t="s">
        <v>19</v>
      </c>
      <c r="Q11" s="7" t="s">
        <v>20</v>
      </c>
      <c r="R11" s="7" t="s">
        <v>43</v>
      </c>
      <c r="S11" s="7" t="s">
        <v>21</v>
      </c>
      <c r="T11" s="7"/>
      <c r="U11" s="7" t="s">
        <v>15</v>
      </c>
    </row>
    <row r="12" spans="1:21" x14ac:dyDescent="0.2">
      <c r="A12" s="22" t="s">
        <v>22</v>
      </c>
      <c r="B12" s="22" t="s">
        <v>23</v>
      </c>
      <c r="C12" s="22" t="s">
        <v>24</v>
      </c>
      <c r="D12" s="22">
        <v>350</v>
      </c>
      <c r="E12" s="22"/>
      <c r="F12" s="18" t="s">
        <v>65</v>
      </c>
      <c r="G12" s="23">
        <f>2978.94+4807.33</f>
        <v>7786.27</v>
      </c>
      <c r="H12"/>
      <c r="J12" s="13">
        <v>14928814</v>
      </c>
      <c r="L12" s="3" t="s">
        <v>25</v>
      </c>
      <c r="M12" s="4">
        <v>5966.12</v>
      </c>
      <c r="N12" s="5">
        <v>7271.07</v>
      </c>
      <c r="O12" s="4">
        <v>7271.07</v>
      </c>
      <c r="P12" s="5">
        <v>2978.94</v>
      </c>
      <c r="Q12" s="16"/>
      <c r="R12" s="8"/>
      <c r="S12" s="8"/>
      <c r="T12" s="8"/>
      <c r="U12" s="5">
        <f>SUM(L12:S12)</f>
        <v>23487.199999999997</v>
      </c>
    </row>
    <row r="13" spans="1:21" x14ac:dyDescent="0.2">
      <c r="A13" s="22" t="s">
        <v>26</v>
      </c>
      <c r="B13" s="22" t="s">
        <v>27</v>
      </c>
      <c r="C13" s="22" t="s">
        <v>24</v>
      </c>
      <c r="D13" s="3">
        <v>118</v>
      </c>
      <c r="F13" s="18" t="s">
        <v>66</v>
      </c>
      <c r="G13" s="3">
        <v>950.43</v>
      </c>
      <c r="H13"/>
      <c r="J13" s="13">
        <v>60104900</v>
      </c>
      <c r="L13" s="3" t="s">
        <v>26</v>
      </c>
      <c r="M13" s="4"/>
      <c r="N13" s="5"/>
      <c r="O13" s="5"/>
      <c r="P13" s="5">
        <v>950.43</v>
      </c>
      <c r="Q13" s="16"/>
      <c r="R13" s="4"/>
      <c r="S13" s="8"/>
      <c r="T13" s="8"/>
      <c r="U13" s="5">
        <f>SUM(L13:S13)</f>
        <v>950.43</v>
      </c>
    </row>
    <row r="14" spans="1:21" x14ac:dyDescent="0.2">
      <c r="A14" s="22" t="s">
        <v>28</v>
      </c>
      <c r="B14" s="22" t="s">
        <v>29</v>
      </c>
      <c r="C14" s="22" t="s">
        <v>24</v>
      </c>
      <c r="D14" s="22">
        <v>566</v>
      </c>
      <c r="E14" s="22"/>
      <c r="F14" s="18" t="s">
        <v>67</v>
      </c>
      <c r="G14" s="24">
        <v>4578.55</v>
      </c>
      <c r="H14"/>
      <c r="J14" s="13">
        <v>7165751</v>
      </c>
      <c r="L14" s="3" t="s">
        <v>28</v>
      </c>
      <c r="M14" s="4"/>
      <c r="N14" s="5"/>
      <c r="O14" s="5"/>
      <c r="P14" s="5">
        <v>4578.55</v>
      </c>
      <c r="Q14" s="16"/>
      <c r="R14" s="4"/>
      <c r="S14" s="8"/>
      <c r="T14" s="8"/>
      <c r="U14" s="5">
        <f t="shared" ref="U14:U20" si="0">SUM(L14:S14)</f>
        <v>4578.55</v>
      </c>
    </row>
    <row r="15" spans="1:21" x14ac:dyDescent="0.2">
      <c r="A15" s="22" t="s">
        <v>28</v>
      </c>
      <c r="B15" s="22" t="s">
        <v>30</v>
      </c>
      <c r="C15" s="22" t="s">
        <v>24</v>
      </c>
      <c r="D15" s="22">
        <v>0</v>
      </c>
      <c r="E15" s="22"/>
      <c r="F15" s="25" t="s">
        <v>66</v>
      </c>
      <c r="G15" s="24">
        <v>405.06</v>
      </c>
      <c r="H15"/>
      <c r="J15" s="13">
        <v>52487983</v>
      </c>
      <c r="L15" s="3" t="s">
        <v>28</v>
      </c>
      <c r="M15" s="4"/>
      <c r="N15" s="5"/>
      <c r="O15" s="5"/>
      <c r="P15" s="5">
        <v>405.06</v>
      </c>
      <c r="Q15" s="16"/>
      <c r="R15" s="4"/>
      <c r="S15" s="8"/>
      <c r="T15" s="8"/>
      <c r="U15" s="5">
        <f t="shared" si="0"/>
        <v>405.06</v>
      </c>
    </row>
    <row r="16" spans="1:21" x14ac:dyDescent="0.2">
      <c r="A16" s="22" t="s">
        <v>28</v>
      </c>
      <c r="B16" s="22" t="s">
        <v>31</v>
      </c>
      <c r="C16" s="22" t="s">
        <v>24</v>
      </c>
      <c r="D16" s="22">
        <v>0</v>
      </c>
      <c r="E16" s="22"/>
      <c r="F16" s="18" t="s">
        <v>66</v>
      </c>
      <c r="G16" s="24">
        <v>239.73</v>
      </c>
      <c r="H16"/>
      <c r="J16" s="13">
        <v>14959139</v>
      </c>
      <c r="L16" s="3" t="s">
        <v>28</v>
      </c>
      <c r="M16" s="4"/>
      <c r="N16" s="5"/>
      <c r="O16" s="5"/>
      <c r="P16" s="5">
        <v>239.73</v>
      </c>
      <c r="Q16" s="16"/>
      <c r="R16" s="4"/>
      <c r="S16" s="8"/>
      <c r="T16" s="8"/>
      <c r="U16" s="5">
        <f t="shared" si="0"/>
        <v>239.73</v>
      </c>
    </row>
    <row r="17" spans="1:21" x14ac:dyDescent="0.2">
      <c r="A17" s="22" t="s">
        <v>28</v>
      </c>
      <c r="B17" s="22" t="s">
        <v>32</v>
      </c>
      <c r="C17" s="22" t="s">
        <v>24</v>
      </c>
      <c r="D17" s="22">
        <v>473</v>
      </c>
      <c r="E17" s="22"/>
      <c r="F17" s="18" t="s">
        <v>66</v>
      </c>
      <c r="G17" s="24">
        <v>4409.59</v>
      </c>
      <c r="H17"/>
      <c r="J17" s="13">
        <v>60612536</v>
      </c>
      <c r="K17" s="1"/>
      <c r="L17" s="3" t="s">
        <v>28</v>
      </c>
      <c r="M17" s="4"/>
      <c r="N17" s="4"/>
      <c r="O17" s="5"/>
      <c r="P17" s="5">
        <v>4409.59</v>
      </c>
      <c r="Q17" s="16"/>
      <c r="R17" s="4"/>
      <c r="S17" s="8"/>
      <c r="T17" s="8"/>
      <c r="U17" s="5">
        <f t="shared" si="0"/>
        <v>4409.59</v>
      </c>
    </row>
    <row r="18" spans="1:21" x14ac:dyDescent="0.2">
      <c r="A18" s="22" t="s">
        <v>28</v>
      </c>
      <c r="B18" s="22" t="s">
        <v>39</v>
      </c>
      <c r="C18" s="22" t="s">
        <v>24</v>
      </c>
      <c r="D18" s="22">
        <v>10</v>
      </c>
      <c r="E18" s="22"/>
      <c r="F18" s="25" t="s">
        <v>66</v>
      </c>
      <c r="G18" s="24">
        <v>247.99</v>
      </c>
      <c r="H18"/>
      <c r="J18" s="13">
        <v>194781</v>
      </c>
      <c r="K18" s="1"/>
      <c r="L18" s="3" t="s">
        <v>28</v>
      </c>
      <c r="M18" s="4"/>
      <c r="N18" s="4"/>
      <c r="O18" s="5"/>
      <c r="P18" s="5">
        <v>247.99</v>
      </c>
      <c r="Q18" s="16"/>
      <c r="R18" s="4"/>
      <c r="S18" s="8"/>
      <c r="T18" s="8"/>
      <c r="U18" s="5">
        <f t="shared" si="0"/>
        <v>247.99</v>
      </c>
    </row>
    <row r="19" spans="1:21" x14ac:dyDescent="0.2">
      <c r="A19" s="22"/>
      <c r="B19" s="22" t="s">
        <v>33</v>
      </c>
      <c r="C19" s="22"/>
      <c r="D19" s="22"/>
      <c r="E19" s="22"/>
      <c r="F19" s="10"/>
      <c r="G19" s="22"/>
      <c r="H19"/>
      <c r="M19" s="4"/>
      <c r="N19" s="5"/>
      <c r="O19" s="5"/>
      <c r="P19" s="5"/>
      <c r="Q19"/>
      <c r="R19" s="5"/>
      <c r="S19" s="5"/>
      <c r="T19" s="5"/>
      <c r="U19" s="5">
        <f t="shared" si="0"/>
        <v>0</v>
      </c>
    </row>
    <row r="20" spans="1:21" x14ac:dyDescent="0.2">
      <c r="A20" s="22" t="s">
        <v>34</v>
      </c>
      <c r="B20" s="22" t="s">
        <v>35</v>
      </c>
      <c r="C20" s="22" t="s">
        <v>24</v>
      </c>
      <c r="D20" s="22">
        <v>604</v>
      </c>
      <c r="E20" s="22"/>
      <c r="F20" s="25"/>
      <c r="G20" s="24">
        <v>0</v>
      </c>
      <c r="H20"/>
      <c r="J20" s="13">
        <v>1385065</v>
      </c>
      <c r="L20" s="3" t="s">
        <v>34</v>
      </c>
      <c r="M20" s="4">
        <v>5966.12</v>
      </c>
      <c r="N20" s="5">
        <v>5208.05</v>
      </c>
      <c r="O20" s="5"/>
      <c r="P20" s="5"/>
      <c r="Q20" s="16"/>
      <c r="R20" s="5"/>
      <c r="S20" s="5"/>
      <c r="T20" s="5"/>
      <c r="U20" s="5">
        <f t="shared" si="0"/>
        <v>11174.17</v>
      </c>
    </row>
    <row r="21" spans="1:21" x14ac:dyDescent="0.2">
      <c r="A21" s="14"/>
      <c r="B21" s="14"/>
      <c r="C21" s="14"/>
      <c r="D21" s="14"/>
      <c r="E21" s="14"/>
      <c r="F21" s="14"/>
      <c r="G21" s="14"/>
      <c r="H21" s="14"/>
      <c r="L21" s="7" t="s">
        <v>15</v>
      </c>
      <c r="M21" s="6">
        <f t="shared" ref="M21:S21" si="1">SUM(M12:M20)</f>
        <v>11932.24</v>
      </c>
      <c r="N21" s="6">
        <f>SUM(N12:N20)</f>
        <v>12479.119999999999</v>
      </c>
      <c r="O21" s="6">
        <f t="shared" si="1"/>
        <v>7271.07</v>
      </c>
      <c r="P21" s="6">
        <f t="shared" si="1"/>
        <v>13810.289999999999</v>
      </c>
      <c r="Q21" s="6">
        <f t="shared" si="1"/>
        <v>0</v>
      </c>
      <c r="R21" s="6">
        <f>SUM(R12:R20)</f>
        <v>0</v>
      </c>
      <c r="S21" s="6">
        <f t="shared" si="1"/>
        <v>0</v>
      </c>
      <c r="T21" s="6"/>
      <c r="U21" s="6">
        <f>SUM(U12:U20)</f>
        <v>45492.719999999994</v>
      </c>
    </row>
    <row r="22" spans="1:21" ht="16.5" thickBot="1" x14ac:dyDescent="0.3">
      <c r="A22" s="15"/>
      <c r="B22" s="15"/>
      <c r="C22" s="15"/>
      <c r="D22" s="15"/>
      <c r="E22" s="15"/>
      <c r="F22" s="20" t="s">
        <v>15</v>
      </c>
      <c r="G22" s="21">
        <f>SUM(G12:G21)</f>
        <v>18617.62</v>
      </c>
      <c r="H22" s="15" t="s">
        <v>36</v>
      </c>
    </row>
    <row r="23" spans="1:21" ht="13.5" thickTop="1" x14ac:dyDescent="0.2">
      <c r="G23" s="19"/>
      <c r="M23" s="11"/>
    </row>
  </sheetData>
  <mergeCells count="1">
    <mergeCell ref="P10:Q10"/>
  </mergeCells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G20" sqref="G20"/>
    </sheetView>
  </sheetViews>
  <sheetFormatPr defaultColWidth="9.140625" defaultRowHeight="12.75" x14ac:dyDescent="0.2"/>
  <cols>
    <col min="1" max="1" width="12.140625" style="3" customWidth="1"/>
    <col min="2" max="3" width="12.7109375" style="3" customWidth="1"/>
    <col min="4" max="4" width="13.7109375" style="3" customWidth="1"/>
    <col min="5" max="5" width="10.85546875" style="3" customWidth="1"/>
    <col min="6" max="6" width="17.7109375" style="3" customWidth="1"/>
    <col min="7" max="7" width="12.28515625" style="3" bestFit="1" customWidth="1"/>
    <col min="8" max="8" width="33.85546875" style="3" customWidth="1"/>
    <col min="9" max="9" width="5.7109375" style="3" customWidth="1"/>
    <col min="10" max="10" width="9.28515625" style="3" customWidth="1"/>
    <col min="11" max="11" width="9.140625" style="3"/>
    <col min="12" max="12" width="22.85546875" style="3" customWidth="1"/>
    <col min="13" max="13" width="10.28515625" style="3" bestFit="1" customWidth="1"/>
    <col min="14" max="14" width="10.42578125" style="3" customWidth="1"/>
    <col min="15" max="15" width="10.28515625" style="3" bestFit="1" customWidth="1"/>
    <col min="16" max="16" width="11.140625" style="3" customWidth="1"/>
    <col min="17" max="18" width="10.28515625" style="3" bestFit="1" customWidth="1"/>
    <col min="19" max="19" width="9.7109375" style="3" hidden="1" customWidth="1"/>
    <col min="20" max="20" width="9.7109375" style="3" customWidth="1"/>
    <col min="21" max="21" width="11.28515625" style="3" bestFit="1" customWidth="1"/>
    <col min="22" max="16384" width="9.140625" style="3"/>
  </cols>
  <sheetData>
    <row r="1" spans="1:21" x14ac:dyDescent="0.2">
      <c r="A1" s="12" t="s">
        <v>0</v>
      </c>
      <c r="B1" s="12"/>
      <c r="C1" s="12"/>
      <c r="D1" s="12"/>
      <c r="E1" s="12"/>
      <c r="F1" s="12"/>
      <c r="G1" s="12"/>
      <c r="L1" s="3" t="s">
        <v>0</v>
      </c>
    </row>
    <row r="2" spans="1:21" x14ac:dyDescent="0.2">
      <c r="A2" s="12" t="s">
        <v>1</v>
      </c>
      <c r="B2" s="12"/>
      <c r="C2" s="12"/>
      <c r="D2" s="12"/>
      <c r="E2" s="12"/>
      <c r="F2" s="12"/>
      <c r="G2" s="12"/>
      <c r="L2" s="3" t="s">
        <v>1</v>
      </c>
    </row>
    <row r="3" spans="1:21" x14ac:dyDescent="0.2">
      <c r="A3" s="12" t="s">
        <v>2</v>
      </c>
      <c r="B3" s="12"/>
      <c r="C3" s="12"/>
      <c r="D3" s="12"/>
      <c r="E3" s="12"/>
      <c r="F3" s="12" t="s">
        <v>47</v>
      </c>
      <c r="G3" s="12"/>
      <c r="L3" s="3" t="s">
        <v>2</v>
      </c>
      <c r="O3" s="3" t="str">
        <f>F3</f>
        <v>2019-2020</v>
      </c>
    </row>
    <row r="4" spans="1:21" x14ac:dyDescent="0.2">
      <c r="A4" s="12" t="s">
        <v>44</v>
      </c>
      <c r="B4" s="12"/>
      <c r="C4" s="12"/>
      <c r="D4" s="12"/>
      <c r="E4" s="12"/>
      <c r="F4" s="12" t="s">
        <v>62</v>
      </c>
      <c r="G4" s="12"/>
      <c r="L4" s="3" t="s">
        <v>46</v>
      </c>
    </row>
    <row r="5" spans="1:21" x14ac:dyDescent="0.2">
      <c r="A5" s="17">
        <f ca="1">TODAY()</f>
        <v>43972</v>
      </c>
      <c r="B5" s="12"/>
      <c r="C5" s="12"/>
      <c r="D5" s="12"/>
      <c r="E5" s="12"/>
      <c r="F5" s="18" t="s">
        <v>40</v>
      </c>
      <c r="G5" s="12" t="s">
        <v>53</v>
      </c>
      <c r="H5" s="3" t="s">
        <v>52</v>
      </c>
      <c r="L5" s="9"/>
    </row>
    <row r="6" spans="1:21" x14ac:dyDescent="0.2">
      <c r="A6" s="12"/>
      <c r="B6" s="12"/>
      <c r="C6" s="12"/>
      <c r="D6" s="12"/>
      <c r="E6" s="12"/>
      <c r="F6" s="12"/>
      <c r="G6" s="12"/>
    </row>
    <row r="7" spans="1:21" x14ac:dyDescent="0.2">
      <c r="A7" s="12" t="s">
        <v>4</v>
      </c>
      <c r="B7" s="12"/>
      <c r="C7" s="12"/>
      <c r="D7" s="12"/>
      <c r="E7" s="12"/>
      <c r="F7" s="12" t="s">
        <v>5</v>
      </c>
      <c r="G7" s="12"/>
    </row>
    <row r="8" spans="1:21" x14ac:dyDescent="0.2">
      <c r="A8" s="12" t="s">
        <v>6</v>
      </c>
      <c r="B8" s="12"/>
      <c r="C8" s="12"/>
      <c r="D8" s="12"/>
      <c r="E8" s="12"/>
      <c r="F8" s="12" t="s">
        <v>7</v>
      </c>
      <c r="G8" s="12"/>
    </row>
    <row r="9" spans="1:21" x14ac:dyDescent="0.2">
      <c r="A9" s="12" t="s">
        <v>8</v>
      </c>
      <c r="B9" s="12"/>
      <c r="C9" s="12"/>
      <c r="D9" s="12"/>
      <c r="E9" s="12"/>
      <c r="F9" s="12" t="s">
        <v>9</v>
      </c>
      <c r="G9" s="12"/>
    </row>
    <row r="10" spans="1:21" x14ac:dyDescent="0.2">
      <c r="P10" s="31" t="s">
        <v>41</v>
      </c>
      <c r="Q10" s="31"/>
      <c r="R10" s="3" t="s">
        <v>42</v>
      </c>
    </row>
    <row r="11" spans="1:21" x14ac:dyDescent="0.2">
      <c r="A11" t="s">
        <v>10</v>
      </c>
      <c r="B11" t="s">
        <v>11</v>
      </c>
      <c r="C11" t="s">
        <v>12</v>
      </c>
      <c r="D11" t="s">
        <v>37</v>
      </c>
      <c r="E11" t="s">
        <v>13</v>
      </c>
      <c r="F11" t="s">
        <v>14</v>
      </c>
      <c r="G11" t="s">
        <v>15</v>
      </c>
      <c r="H11" t="s">
        <v>16</v>
      </c>
      <c r="J11" s="1" t="s">
        <v>38</v>
      </c>
      <c r="L11" s="2" t="s">
        <v>10</v>
      </c>
      <c r="M11" s="7" t="s">
        <v>3</v>
      </c>
      <c r="N11" s="7" t="s">
        <v>17</v>
      </c>
      <c r="O11" s="7" t="s">
        <v>18</v>
      </c>
      <c r="P11" s="7" t="s">
        <v>19</v>
      </c>
      <c r="Q11" s="7" t="s">
        <v>20</v>
      </c>
      <c r="R11" s="7" t="s">
        <v>43</v>
      </c>
      <c r="S11" s="7" t="s">
        <v>21</v>
      </c>
      <c r="T11" s="7"/>
      <c r="U11" s="7" t="s">
        <v>15</v>
      </c>
    </row>
    <row r="12" spans="1:21" x14ac:dyDescent="0.2">
      <c r="A12" s="22" t="s">
        <v>22</v>
      </c>
      <c r="B12" s="22" t="s">
        <v>23</v>
      </c>
      <c r="C12" s="22" t="s">
        <v>24</v>
      </c>
      <c r="D12" s="22">
        <v>738</v>
      </c>
      <c r="E12" s="22"/>
      <c r="F12" s="18" t="s">
        <v>60</v>
      </c>
      <c r="G12" s="23">
        <v>7246.21</v>
      </c>
      <c r="H12"/>
      <c r="J12" s="13">
        <v>14928814</v>
      </c>
      <c r="L12" s="3" t="s">
        <v>25</v>
      </c>
      <c r="M12" s="4">
        <v>5966.12</v>
      </c>
      <c r="N12" s="5">
        <v>7271.07</v>
      </c>
      <c r="O12" s="4">
        <v>7271.07</v>
      </c>
      <c r="P12" s="5"/>
      <c r="Q12" s="16"/>
      <c r="R12" s="8"/>
      <c r="S12" s="8"/>
      <c r="T12" s="8"/>
      <c r="U12" s="5">
        <f>SUM(L12:S12)</f>
        <v>20508.259999999998</v>
      </c>
    </row>
    <row r="13" spans="1:21" x14ac:dyDescent="0.2">
      <c r="A13" s="22" t="s">
        <v>26</v>
      </c>
      <c r="B13" s="22" t="s">
        <v>27</v>
      </c>
      <c r="C13" s="22" t="s">
        <v>24</v>
      </c>
      <c r="D13" s="22"/>
      <c r="E13" s="22"/>
      <c r="F13" s="10"/>
      <c r="G13" s="24"/>
      <c r="H13"/>
      <c r="J13" s="13">
        <v>60104900</v>
      </c>
      <c r="L13" s="3" t="s">
        <v>26</v>
      </c>
      <c r="M13" s="4"/>
      <c r="N13" s="5"/>
      <c r="O13" s="5"/>
      <c r="P13" s="5"/>
      <c r="Q13" s="16"/>
      <c r="R13" s="4"/>
      <c r="S13" s="8"/>
      <c r="T13" s="8"/>
      <c r="U13" s="5">
        <f>SUM(L13:S13)</f>
        <v>0</v>
      </c>
    </row>
    <row r="14" spans="1:21" x14ac:dyDescent="0.2">
      <c r="A14" s="22" t="s">
        <v>28</v>
      </c>
      <c r="B14" s="22" t="s">
        <v>29</v>
      </c>
      <c r="C14" s="22" t="s">
        <v>24</v>
      </c>
      <c r="D14" s="22"/>
      <c r="E14" s="22"/>
      <c r="F14" s="25"/>
      <c r="G14" s="24"/>
      <c r="H14"/>
      <c r="J14" s="13">
        <v>7165751</v>
      </c>
      <c r="L14" s="3" t="s">
        <v>28</v>
      </c>
      <c r="M14" s="4"/>
      <c r="N14" s="5"/>
      <c r="O14" s="5"/>
      <c r="P14" s="5"/>
      <c r="Q14" s="16"/>
      <c r="R14" s="4"/>
      <c r="S14" s="8"/>
      <c r="T14" s="8"/>
      <c r="U14" s="5">
        <f t="shared" ref="U14:U20" si="0">SUM(L14:S14)</f>
        <v>0</v>
      </c>
    </row>
    <row r="15" spans="1:21" x14ac:dyDescent="0.2">
      <c r="A15" s="22" t="s">
        <v>28</v>
      </c>
      <c r="B15" s="22" t="s">
        <v>30</v>
      </c>
      <c r="C15" s="22" t="s">
        <v>24</v>
      </c>
      <c r="D15" s="22"/>
      <c r="E15" s="22"/>
      <c r="F15" s="25"/>
      <c r="G15" s="24"/>
      <c r="H15"/>
      <c r="J15" s="13">
        <v>52487983</v>
      </c>
      <c r="L15" s="3" t="s">
        <v>28</v>
      </c>
      <c r="M15" s="4"/>
      <c r="N15" s="5"/>
      <c r="O15" s="5"/>
      <c r="P15" s="5"/>
      <c r="Q15" s="16"/>
      <c r="R15" s="4"/>
      <c r="S15" s="8"/>
      <c r="T15" s="8"/>
      <c r="U15" s="5">
        <f t="shared" si="0"/>
        <v>0</v>
      </c>
    </row>
    <row r="16" spans="1:21" x14ac:dyDescent="0.2">
      <c r="A16" s="22" t="s">
        <v>28</v>
      </c>
      <c r="B16" s="22" t="s">
        <v>31</v>
      </c>
      <c r="C16" s="22" t="s">
        <v>24</v>
      </c>
      <c r="D16" s="22"/>
      <c r="E16" s="22"/>
      <c r="F16" s="25"/>
      <c r="G16" s="24"/>
      <c r="H16"/>
      <c r="J16" s="13">
        <v>14959139</v>
      </c>
      <c r="L16" s="3" t="s">
        <v>28</v>
      </c>
      <c r="M16" s="4"/>
      <c r="N16" s="5"/>
      <c r="O16" s="5"/>
      <c r="P16" s="5"/>
      <c r="Q16" s="16"/>
      <c r="R16" s="4"/>
      <c r="S16" s="8"/>
      <c r="T16" s="8"/>
      <c r="U16" s="5">
        <f t="shared" si="0"/>
        <v>0</v>
      </c>
    </row>
    <row r="17" spans="1:21" x14ac:dyDescent="0.2">
      <c r="A17" s="22" t="s">
        <v>28</v>
      </c>
      <c r="B17" s="22" t="s">
        <v>32</v>
      </c>
      <c r="C17" s="22" t="s">
        <v>24</v>
      </c>
      <c r="D17" s="22"/>
      <c r="E17" s="22"/>
      <c r="F17" s="25"/>
      <c r="G17" s="24"/>
      <c r="H17"/>
      <c r="J17" s="13">
        <v>60612536</v>
      </c>
      <c r="K17" s="1"/>
      <c r="L17" s="3" t="s">
        <v>28</v>
      </c>
      <c r="M17" s="4"/>
      <c r="N17" s="4"/>
      <c r="O17" s="5"/>
      <c r="P17" s="5"/>
      <c r="Q17" s="16"/>
      <c r="R17" s="4"/>
      <c r="S17" s="8"/>
      <c r="T17" s="8"/>
      <c r="U17" s="5">
        <f t="shared" si="0"/>
        <v>0</v>
      </c>
    </row>
    <row r="18" spans="1:21" x14ac:dyDescent="0.2">
      <c r="A18" s="22" t="s">
        <v>28</v>
      </c>
      <c r="B18" s="22" t="s">
        <v>39</v>
      </c>
      <c r="C18" s="22" t="s">
        <v>24</v>
      </c>
      <c r="D18" s="22"/>
      <c r="E18" s="22"/>
      <c r="F18" s="25"/>
      <c r="G18" s="24"/>
      <c r="H18"/>
      <c r="J18" s="13">
        <v>194781</v>
      </c>
      <c r="K18" s="1"/>
      <c r="L18" s="3" t="s">
        <v>28</v>
      </c>
      <c r="M18" s="4"/>
      <c r="N18" s="4"/>
      <c r="O18" s="5"/>
      <c r="P18" s="5"/>
      <c r="Q18" s="16"/>
      <c r="R18" s="4"/>
      <c r="S18" s="8"/>
      <c r="T18" s="8"/>
      <c r="U18" s="5">
        <f t="shared" si="0"/>
        <v>0</v>
      </c>
    </row>
    <row r="19" spans="1:21" x14ac:dyDescent="0.2">
      <c r="A19" s="22"/>
      <c r="B19" s="22" t="s">
        <v>33</v>
      </c>
      <c r="C19" s="22"/>
      <c r="D19" s="22"/>
      <c r="E19" s="22"/>
      <c r="F19" s="10"/>
      <c r="G19" s="22"/>
      <c r="H19"/>
      <c r="M19" s="4"/>
      <c r="N19" s="5"/>
      <c r="O19" s="5"/>
      <c r="P19" s="5"/>
      <c r="Q19"/>
      <c r="R19" s="5"/>
      <c r="S19" s="5"/>
      <c r="T19" s="5"/>
      <c r="U19" s="5">
        <f t="shared" si="0"/>
        <v>0</v>
      </c>
    </row>
    <row r="20" spans="1:21" x14ac:dyDescent="0.2">
      <c r="A20" s="22" t="s">
        <v>34</v>
      </c>
      <c r="B20" s="22" t="s">
        <v>35</v>
      </c>
      <c r="C20" s="22" t="s">
        <v>24</v>
      </c>
      <c r="D20" s="22">
        <v>604</v>
      </c>
      <c r="E20" s="22"/>
      <c r="F20" s="25" t="s">
        <v>61</v>
      </c>
      <c r="G20" s="24"/>
      <c r="H20"/>
      <c r="J20" s="13">
        <v>1385065</v>
      </c>
      <c r="L20" s="3" t="s">
        <v>34</v>
      </c>
      <c r="M20" s="4">
        <v>5966.12</v>
      </c>
      <c r="N20" s="5">
        <v>5208.05</v>
      </c>
      <c r="O20" s="5">
        <v>4807.33</v>
      </c>
      <c r="P20" s="5"/>
      <c r="Q20" s="16"/>
      <c r="R20" s="5"/>
      <c r="S20" s="5"/>
      <c r="T20" s="5"/>
      <c r="U20" s="5">
        <f t="shared" si="0"/>
        <v>15981.5</v>
      </c>
    </row>
    <row r="21" spans="1:21" x14ac:dyDescent="0.2">
      <c r="A21" s="14"/>
      <c r="B21" s="14"/>
      <c r="C21" s="14"/>
      <c r="D21" s="14"/>
      <c r="E21" s="14"/>
      <c r="F21" s="14"/>
      <c r="G21" s="14"/>
      <c r="H21" s="14"/>
      <c r="L21" s="7" t="s">
        <v>15</v>
      </c>
      <c r="M21" s="6">
        <f t="shared" ref="M21:S21" si="1">SUM(M12:M20)</f>
        <v>11932.24</v>
      </c>
      <c r="N21" s="6">
        <f>SUM(N12:N20)</f>
        <v>12479.119999999999</v>
      </c>
      <c r="O21" s="6">
        <f t="shared" si="1"/>
        <v>12078.4</v>
      </c>
      <c r="P21" s="6">
        <f t="shared" si="1"/>
        <v>0</v>
      </c>
      <c r="Q21" s="6">
        <f t="shared" si="1"/>
        <v>0</v>
      </c>
      <c r="R21" s="6">
        <f>SUM(R12:R20)</f>
        <v>0</v>
      </c>
      <c r="S21" s="6">
        <f t="shared" si="1"/>
        <v>0</v>
      </c>
      <c r="T21" s="6"/>
      <c r="U21" s="6">
        <f>SUM(U12:U20)</f>
        <v>36489.759999999995</v>
      </c>
    </row>
    <row r="22" spans="1:21" ht="16.5" thickBot="1" x14ac:dyDescent="0.3">
      <c r="A22" s="15"/>
      <c r="B22" s="15"/>
      <c r="C22" s="15"/>
      <c r="D22" s="15"/>
      <c r="E22" s="15"/>
      <c r="F22" s="20" t="s">
        <v>15</v>
      </c>
      <c r="G22" s="21">
        <f>SUM(G12:G21)</f>
        <v>7246.21</v>
      </c>
      <c r="H22" s="15" t="s">
        <v>36</v>
      </c>
    </row>
    <row r="23" spans="1:21" ht="13.5" thickTop="1" x14ac:dyDescent="0.2">
      <c r="G23" s="19"/>
      <c r="M23" s="11"/>
    </row>
  </sheetData>
  <mergeCells count="1">
    <mergeCell ref="P10:Q10"/>
  </mergeCells>
  <printOptions gridLines="1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B12" sqref="B12"/>
    </sheetView>
  </sheetViews>
  <sheetFormatPr defaultColWidth="9.140625" defaultRowHeight="12.75" x14ac:dyDescent="0.2"/>
  <cols>
    <col min="1" max="1" width="12.140625" style="3" customWidth="1"/>
    <col min="2" max="3" width="12.7109375" style="3" customWidth="1"/>
    <col min="4" max="4" width="13.7109375" style="3" customWidth="1"/>
    <col min="5" max="5" width="10.85546875" style="3" customWidth="1"/>
    <col min="6" max="6" width="17.7109375" style="3" customWidth="1"/>
    <col min="7" max="7" width="12.28515625" style="3" bestFit="1" customWidth="1"/>
    <col min="8" max="8" width="33.85546875" style="3" customWidth="1"/>
    <col min="9" max="9" width="5.7109375" style="3" customWidth="1"/>
    <col min="10" max="10" width="9.28515625" style="3" customWidth="1"/>
    <col min="11" max="11" width="9.140625" style="3"/>
    <col min="12" max="12" width="22.85546875" style="3" customWidth="1"/>
    <col min="13" max="13" width="10.28515625" style="3" bestFit="1" customWidth="1"/>
    <col min="14" max="14" width="10.42578125" style="3" customWidth="1"/>
    <col min="15" max="15" width="10.28515625" style="3" bestFit="1" customWidth="1"/>
    <col min="16" max="16" width="11.140625" style="3" customWidth="1"/>
    <col min="17" max="18" width="10.28515625" style="3" bestFit="1" customWidth="1"/>
    <col min="19" max="19" width="9.7109375" style="3" hidden="1" customWidth="1"/>
    <col min="20" max="20" width="9.7109375" style="3" customWidth="1"/>
    <col min="21" max="21" width="11.28515625" style="3" bestFit="1" customWidth="1"/>
    <col min="22" max="16384" width="9.140625" style="3"/>
  </cols>
  <sheetData>
    <row r="1" spans="1:21" x14ac:dyDescent="0.2">
      <c r="A1" s="12" t="s">
        <v>0</v>
      </c>
      <c r="B1" s="12"/>
      <c r="C1" s="12"/>
      <c r="D1" s="12"/>
      <c r="E1" s="12"/>
      <c r="F1" s="12"/>
      <c r="G1" s="12"/>
      <c r="L1" s="3" t="s">
        <v>0</v>
      </c>
    </row>
    <row r="2" spans="1:21" x14ac:dyDescent="0.2">
      <c r="A2" s="12" t="s">
        <v>1</v>
      </c>
      <c r="B2" s="12"/>
      <c r="C2" s="12"/>
      <c r="D2" s="12"/>
      <c r="E2" s="12"/>
      <c r="F2" s="12"/>
      <c r="G2" s="12"/>
      <c r="L2" s="3" t="s">
        <v>1</v>
      </c>
    </row>
    <row r="3" spans="1:21" x14ac:dyDescent="0.2">
      <c r="A3" s="12" t="s">
        <v>2</v>
      </c>
      <c r="B3" s="12"/>
      <c r="C3" s="12"/>
      <c r="D3" s="12"/>
      <c r="E3" s="12"/>
      <c r="F3" s="12" t="s">
        <v>47</v>
      </c>
      <c r="G3" s="12"/>
      <c r="L3" s="3" t="s">
        <v>2</v>
      </c>
      <c r="O3" s="3" t="str">
        <f>F3</f>
        <v>2019-2020</v>
      </c>
    </row>
    <row r="4" spans="1:21" x14ac:dyDescent="0.2">
      <c r="A4" s="12" t="s">
        <v>44</v>
      </c>
      <c r="B4" s="12"/>
      <c r="C4" s="12"/>
      <c r="D4" s="12"/>
      <c r="E4" s="12"/>
      <c r="F4" s="12" t="s">
        <v>59</v>
      </c>
      <c r="G4" s="12"/>
      <c r="L4" s="3" t="s">
        <v>46</v>
      </c>
    </row>
    <row r="5" spans="1:21" x14ac:dyDescent="0.2">
      <c r="A5" s="17"/>
      <c r="B5" s="12"/>
      <c r="C5" s="12"/>
      <c r="D5" s="12"/>
      <c r="E5" s="12"/>
      <c r="F5" s="18" t="s">
        <v>40</v>
      </c>
      <c r="G5" s="12" t="s">
        <v>53</v>
      </c>
      <c r="H5" s="3" t="s">
        <v>52</v>
      </c>
      <c r="L5" s="9"/>
    </row>
    <row r="6" spans="1:21" x14ac:dyDescent="0.2">
      <c r="A6" s="12"/>
      <c r="B6" s="12"/>
      <c r="C6" s="12"/>
      <c r="D6" s="12"/>
      <c r="E6" s="12"/>
      <c r="F6" s="12"/>
      <c r="G6" s="12"/>
    </row>
    <row r="7" spans="1:21" x14ac:dyDescent="0.2">
      <c r="A7" s="12" t="s">
        <v>4</v>
      </c>
      <c r="B7" s="12"/>
      <c r="C7" s="12"/>
      <c r="D7" s="12"/>
      <c r="E7" s="12"/>
      <c r="F7" s="12" t="s">
        <v>5</v>
      </c>
      <c r="G7" s="12"/>
    </row>
    <row r="8" spans="1:21" x14ac:dyDescent="0.2">
      <c r="A8" s="12" t="s">
        <v>6</v>
      </c>
      <c r="B8" s="12"/>
      <c r="C8" s="12"/>
      <c r="D8" s="12"/>
      <c r="E8" s="12"/>
      <c r="F8" s="12" t="s">
        <v>7</v>
      </c>
      <c r="G8" s="12"/>
    </row>
    <row r="9" spans="1:21" x14ac:dyDescent="0.2">
      <c r="A9" s="12" t="s">
        <v>8</v>
      </c>
      <c r="B9" s="12"/>
      <c r="C9" s="12"/>
      <c r="D9" s="12"/>
      <c r="E9" s="12"/>
      <c r="F9" s="12" t="s">
        <v>9</v>
      </c>
      <c r="G9" s="12"/>
    </row>
    <row r="10" spans="1:21" x14ac:dyDescent="0.2">
      <c r="P10" s="31" t="s">
        <v>41</v>
      </c>
      <c r="Q10" s="31"/>
      <c r="R10" s="3" t="s">
        <v>42</v>
      </c>
    </row>
    <row r="11" spans="1:21" x14ac:dyDescent="0.2">
      <c r="A11" t="s">
        <v>10</v>
      </c>
      <c r="B11" t="s">
        <v>11</v>
      </c>
      <c r="C11" t="s">
        <v>12</v>
      </c>
      <c r="D11" t="s">
        <v>37</v>
      </c>
      <c r="E11" t="s">
        <v>13</v>
      </c>
      <c r="F11" t="s">
        <v>14</v>
      </c>
      <c r="G11" t="s">
        <v>15</v>
      </c>
      <c r="H11" t="s">
        <v>16</v>
      </c>
      <c r="J11" s="1" t="s">
        <v>38</v>
      </c>
      <c r="L11" s="2" t="s">
        <v>10</v>
      </c>
      <c r="M11" s="7" t="s">
        <v>3</v>
      </c>
      <c r="N11" s="7" t="s">
        <v>17</v>
      </c>
      <c r="O11" s="7" t="s">
        <v>18</v>
      </c>
      <c r="P11" s="7" t="s">
        <v>19</v>
      </c>
      <c r="Q11" s="7" t="s">
        <v>20</v>
      </c>
      <c r="R11" s="7" t="s">
        <v>43</v>
      </c>
      <c r="S11" s="7" t="s">
        <v>21</v>
      </c>
      <c r="T11" s="7"/>
      <c r="U11" s="7" t="s">
        <v>15</v>
      </c>
    </row>
    <row r="12" spans="1:21" x14ac:dyDescent="0.2">
      <c r="A12" s="22" t="s">
        <v>22</v>
      </c>
      <c r="B12" s="22" t="s">
        <v>23</v>
      </c>
      <c r="C12" s="22" t="s">
        <v>24</v>
      </c>
      <c r="D12" s="22">
        <v>740</v>
      </c>
      <c r="E12" s="22"/>
      <c r="F12" s="18" t="s">
        <v>49</v>
      </c>
      <c r="G12" s="23">
        <v>7271.07</v>
      </c>
      <c r="H12"/>
      <c r="J12" s="13">
        <v>14928814</v>
      </c>
      <c r="L12" s="3" t="s">
        <v>25</v>
      </c>
      <c r="M12" s="4">
        <v>5966.12</v>
      </c>
      <c r="N12" s="5">
        <v>7271.07</v>
      </c>
      <c r="O12" s="4"/>
      <c r="P12" s="5"/>
      <c r="Q12" s="16"/>
      <c r="R12" s="8"/>
      <c r="S12" s="8"/>
      <c r="T12" s="8"/>
      <c r="U12" s="5">
        <f>SUM(L12:S12)</f>
        <v>13237.189999999999</v>
      </c>
    </row>
    <row r="13" spans="1:21" x14ac:dyDescent="0.2">
      <c r="A13" s="22" t="s">
        <v>26</v>
      </c>
      <c r="B13" s="22" t="s">
        <v>27</v>
      </c>
      <c r="C13" s="22" t="s">
        <v>24</v>
      </c>
      <c r="D13" s="22">
        <v>352</v>
      </c>
      <c r="E13" s="22"/>
      <c r="F13" s="18" t="s">
        <v>58</v>
      </c>
      <c r="G13" s="24">
        <v>2956.33</v>
      </c>
      <c r="H13"/>
      <c r="J13" s="13">
        <v>60104900</v>
      </c>
      <c r="L13" s="3" t="s">
        <v>26</v>
      </c>
      <c r="M13" s="4">
        <v>3810.58</v>
      </c>
      <c r="N13" s="5">
        <v>2956.33</v>
      </c>
      <c r="O13" s="5"/>
      <c r="P13" s="5"/>
      <c r="Q13" s="16"/>
      <c r="R13" s="4"/>
      <c r="S13" s="8"/>
      <c r="T13" s="8"/>
      <c r="U13" s="5">
        <f>SUM(L13:S13)</f>
        <v>6766.91</v>
      </c>
    </row>
    <row r="14" spans="1:21" x14ac:dyDescent="0.2">
      <c r="A14" s="22" t="s">
        <v>28</v>
      </c>
      <c r="B14" s="22" t="s">
        <v>29</v>
      </c>
      <c r="C14" s="22" t="s">
        <v>24</v>
      </c>
      <c r="D14" s="22">
        <f>1072+465</f>
        <v>1537</v>
      </c>
      <c r="E14" s="22"/>
      <c r="F14" s="18" t="s">
        <v>58</v>
      </c>
      <c r="G14" s="24">
        <v>13110.62</v>
      </c>
      <c r="H14"/>
      <c r="J14" s="13">
        <v>7165751</v>
      </c>
      <c r="L14" s="3" t="s">
        <v>28</v>
      </c>
      <c r="M14" s="4">
        <v>16167.74</v>
      </c>
      <c r="N14" s="5">
        <v>13110.62</v>
      </c>
      <c r="O14" s="5"/>
      <c r="P14" s="5"/>
      <c r="Q14" s="16"/>
      <c r="R14" s="4"/>
      <c r="S14" s="8"/>
      <c r="T14" s="8"/>
      <c r="U14" s="5">
        <f t="shared" ref="U14:U20" si="0">SUM(L14:S14)</f>
        <v>29278.36</v>
      </c>
    </row>
    <row r="15" spans="1:21" x14ac:dyDescent="0.2">
      <c r="A15" s="22" t="s">
        <v>28</v>
      </c>
      <c r="B15" s="22" t="s">
        <v>30</v>
      </c>
      <c r="C15" s="22" t="s">
        <v>24</v>
      </c>
      <c r="D15" s="22">
        <v>0</v>
      </c>
      <c r="E15" s="22"/>
      <c r="F15" s="25" t="s">
        <v>58</v>
      </c>
      <c r="G15" s="29">
        <v>402.78</v>
      </c>
      <c r="H15"/>
      <c r="J15" s="13">
        <v>52487983</v>
      </c>
      <c r="L15" s="3" t="s">
        <v>28</v>
      </c>
      <c r="M15" s="4">
        <v>402.78</v>
      </c>
      <c r="N15" s="5">
        <v>402.78</v>
      </c>
      <c r="O15" s="5"/>
      <c r="P15" s="5"/>
      <c r="Q15" s="16"/>
      <c r="R15" s="4"/>
      <c r="S15" s="8"/>
      <c r="T15" s="8"/>
      <c r="U15" s="5">
        <f t="shared" si="0"/>
        <v>805.56</v>
      </c>
    </row>
    <row r="16" spans="1:21" x14ac:dyDescent="0.2">
      <c r="A16" s="22" t="s">
        <v>28</v>
      </c>
      <c r="B16" s="22" t="s">
        <v>31</v>
      </c>
      <c r="C16" s="22" t="s">
        <v>24</v>
      </c>
      <c r="D16" s="22">
        <v>0</v>
      </c>
      <c r="E16" s="22"/>
      <c r="F16" s="25" t="s">
        <v>58</v>
      </c>
      <c r="G16" s="29">
        <v>238.38</v>
      </c>
      <c r="H16"/>
      <c r="J16" s="13">
        <v>14959139</v>
      </c>
      <c r="L16" s="3" t="s">
        <v>28</v>
      </c>
      <c r="M16" s="4">
        <v>238.38</v>
      </c>
      <c r="N16" s="5">
        <v>238.38</v>
      </c>
      <c r="O16" s="5"/>
      <c r="P16" s="5"/>
      <c r="Q16" s="16"/>
      <c r="R16" s="4"/>
      <c r="S16" s="8"/>
      <c r="T16" s="8"/>
      <c r="U16" s="5">
        <f t="shared" si="0"/>
        <v>476.76</v>
      </c>
    </row>
    <row r="17" spans="1:21" x14ac:dyDescent="0.2">
      <c r="A17" s="22" t="s">
        <v>28</v>
      </c>
      <c r="B17" s="22" t="s">
        <v>32</v>
      </c>
      <c r="C17" s="22" t="s">
        <v>24</v>
      </c>
      <c r="D17" s="22">
        <v>2248</v>
      </c>
      <c r="E17" s="22"/>
      <c r="F17" s="25" t="s">
        <v>58</v>
      </c>
      <c r="G17" s="29">
        <v>26020.04</v>
      </c>
      <c r="H17"/>
      <c r="J17" s="13">
        <v>60612536</v>
      </c>
      <c r="K17" s="1"/>
      <c r="L17" s="3" t="s">
        <v>28</v>
      </c>
      <c r="M17" s="4">
        <v>19132.150000000001</v>
      </c>
      <c r="N17" s="4">
        <v>26020.04</v>
      </c>
      <c r="O17" s="5"/>
      <c r="P17" s="5"/>
      <c r="Q17" s="16"/>
      <c r="R17" s="4"/>
      <c r="S17" s="8"/>
      <c r="T17" s="8"/>
      <c r="U17" s="5">
        <f t="shared" si="0"/>
        <v>45152.19</v>
      </c>
    </row>
    <row r="18" spans="1:21" x14ac:dyDescent="0.2">
      <c r="A18" s="22" t="s">
        <v>28</v>
      </c>
      <c r="B18" s="22" t="s">
        <v>39</v>
      </c>
      <c r="C18" s="22" t="s">
        <v>24</v>
      </c>
      <c r="D18" s="22">
        <v>45</v>
      </c>
      <c r="E18" s="22"/>
      <c r="F18" s="25" t="s">
        <v>58</v>
      </c>
      <c r="G18" s="29">
        <v>364.46</v>
      </c>
      <c r="H18"/>
      <c r="J18" s="13">
        <v>194781</v>
      </c>
      <c r="K18" s="1"/>
      <c r="L18" s="3" t="s">
        <v>28</v>
      </c>
      <c r="M18" s="4">
        <v>246.6</v>
      </c>
      <c r="N18" s="4">
        <v>364.46</v>
      </c>
      <c r="O18" s="5"/>
      <c r="P18" s="5"/>
      <c r="Q18" s="16"/>
      <c r="R18" s="4"/>
      <c r="S18" s="8"/>
      <c r="T18" s="8"/>
      <c r="U18" s="5">
        <f t="shared" si="0"/>
        <v>611.05999999999995</v>
      </c>
    </row>
    <row r="19" spans="1:21" x14ac:dyDescent="0.2">
      <c r="A19" s="22"/>
      <c r="B19" s="22" t="s">
        <v>33</v>
      </c>
      <c r="C19" s="22"/>
      <c r="D19" s="22"/>
      <c r="E19" s="22"/>
      <c r="F19" s="10"/>
      <c r="G19" s="22"/>
      <c r="H19"/>
      <c r="M19" s="4"/>
      <c r="N19" s="5"/>
      <c r="O19" s="5"/>
      <c r="P19" s="5"/>
      <c r="Q19"/>
      <c r="R19" s="5"/>
      <c r="S19" s="5"/>
      <c r="T19" s="5"/>
      <c r="U19" s="5">
        <f t="shared" si="0"/>
        <v>0</v>
      </c>
    </row>
    <row r="20" spans="1:21" x14ac:dyDescent="0.2">
      <c r="A20" s="22" t="s">
        <v>34</v>
      </c>
      <c r="B20" s="22" t="s">
        <v>35</v>
      </c>
      <c r="C20" s="22" t="s">
        <v>24</v>
      </c>
      <c r="D20" s="22">
        <v>655</v>
      </c>
      <c r="E20" s="22"/>
      <c r="F20" s="25" t="s">
        <v>56</v>
      </c>
      <c r="G20" s="24">
        <v>5208.05</v>
      </c>
      <c r="H20" t="s">
        <v>57</v>
      </c>
      <c r="J20" s="13">
        <v>1385065</v>
      </c>
      <c r="L20" s="3" t="s">
        <v>34</v>
      </c>
      <c r="M20" s="4">
        <v>5966.12</v>
      </c>
      <c r="N20" s="5">
        <v>5208.05</v>
      </c>
      <c r="O20" s="5"/>
      <c r="P20" s="5"/>
      <c r="Q20" s="16"/>
      <c r="R20" s="5"/>
      <c r="S20" s="5"/>
      <c r="T20" s="5"/>
      <c r="U20" s="5">
        <f t="shared" si="0"/>
        <v>11174.17</v>
      </c>
    </row>
    <row r="21" spans="1:21" x14ac:dyDescent="0.2">
      <c r="A21" s="14"/>
      <c r="B21" s="14"/>
      <c r="C21" s="14"/>
      <c r="D21" s="14"/>
      <c r="E21" s="14"/>
      <c r="F21" s="14"/>
      <c r="G21" s="14"/>
      <c r="H21" s="14"/>
      <c r="L21" s="7" t="s">
        <v>15</v>
      </c>
      <c r="M21" s="6">
        <f t="shared" ref="M21:S21" si="1">SUM(M12:M20)</f>
        <v>51930.47</v>
      </c>
      <c r="N21" s="6">
        <f>SUM(N12:N20)</f>
        <v>55571.73</v>
      </c>
      <c r="O21" s="6">
        <f t="shared" si="1"/>
        <v>0</v>
      </c>
      <c r="P21" s="6">
        <f t="shared" si="1"/>
        <v>0</v>
      </c>
      <c r="Q21" s="6">
        <f t="shared" si="1"/>
        <v>0</v>
      </c>
      <c r="R21" s="6">
        <f>SUM(R12:R20)</f>
        <v>0</v>
      </c>
      <c r="S21" s="6">
        <f t="shared" si="1"/>
        <v>0</v>
      </c>
      <c r="T21" s="6"/>
      <c r="U21" s="6">
        <f>SUM(U12:U20)</f>
        <v>107502.2</v>
      </c>
    </row>
    <row r="22" spans="1:21" ht="16.5" thickBot="1" x14ac:dyDescent="0.3">
      <c r="A22" s="15"/>
      <c r="B22" s="15"/>
      <c r="C22" s="15"/>
      <c r="D22" s="15"/>
      <c r="E22" s="15"/>
      <c r="F22" s="20" t="s">
        <v>15</v>
      </c>
      <c r="G22" s="21">
        <f>SUM(G12:G21)</f>
        <v>55571.73</v>
      </c>
      <c r="H22" s="15" t="s">
        <v>36</v>
      </c>
    </row>
    <row r="23" spans="1:21" ht="13.5" thickTop="1" x14ac:dyDescent="0.2">
      <c r="G23" s="19"/>
      <c r="M23" s="11"/>
    </row>
  </sheetData>
  <mergeCells count="1">
    <mergeCell ref="P10:Q10"/>
  </mergeCells>
  <printOptions gridLines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G30" sqref="G30"/>
    </sheetView>
  </sheetViews>
  <sheetFormatPr defaultColWidth="9.140625" defaultRowHeight="12.75" x14ac:dyDescent="0.2"/>
  <cols>
    <col min="1" max="1" width="12.140625" style="3" customWidth="1"/>
    <col min="2" max="3" width="12.7109375" style="3" customWidth="1"/>
    <col min="4" max="4" width="13.7109375" style="3" customWidth="1"/>
    <col min="5" max="5" width="10.85546875" style="3" customWidth="1"/>
    <col min="6" max="6" width="17.7109375" style="3" customWidth="1"/>
    <col min="7" max="7" width="12.28515625" style="3" bestFit="1" customWidth="1"/>
    <col min="8" max="8" width="33.85546875" style="3" customWidth="1"/>
    <col min="9" max="9" width="5.7109375" style="3" customWidth="1"/>
    <col min="10" max="10" width="9.28515625" style="3" customWidth="1"/>
    <col min="11" max="11" width="9.140625" style="3"/>
    <col min="12" max="12" width="22.85546875" style="3" customWidth="1"/>
    <col min="13" max="13" width="10.28515625" style="3" bestFit="1" customWidth="1"/>
    <col min="14" max="14" width="10.42578125" style="3" customWidth="1"/>
    <col min="15" max="15" width="10.28515625" style="3" bestFit="1" customWidth="1"/>
    <col min="16" max="16" width="11.140625" style="3" customWidth="1"/>
    <col min="17" max="18" width="10.28515625" style="3" bestFit="1" customWidth="1"/>
    <col min="19" max="19" width="9.7109375" style="3" hidden="1" customWidth="1"/>
    <col min="20" max="20" width="9.7109375" style="3" customWidth="1"/>
    <col min="21" max="21" width="11.28515625" style="3" bestFit="1" customWidth="1"/>
    <col min="22" max="16384" width="9.140625" style="3"/>
  </cols>
  <sheetData>
    <row r="1" spans="1:21" x14ac:dyDescent="0.2">
      <c r="A1" s="12" t="s">
        <v>0</v>
      </c>
      <c r="B1" s="12"/>
      <c r="C1" s="12"/>
      <c r="D1" s="12"/>
      <c r="E1" s="12"/>
      <c r="F1" s="12"/>
      <c r="G1" s="12"/>
      <c r="L1" s="3" t="s">
        <v>0</v>
      </c>
    </row>
    <row r="2" spans="1:21" x14ac:dyDescent="0.2">
      <c r="A2" s="12" t="s">
        <v>1</v>
      </c>
      <c r="B2" s="12"/>
      <c r="C2" s="12"/>
      <c r="D2" s="12"/>
      <c r="E2" s="12"/>
      <c r="F2" s="12"/>
      <c r="G2" s="12"/>
      <c r="L2" s="3" t="s">
        <v>1</v>
      </c>
    </row>
    <row r="3" spans="1:21" x14ac:dyDescent="0.2">
      <c r="A3" s="12" t="s">
        <v>2</v>
      </c>
      <c r="B3" s="12"/>
      <c r="C3" s="12"/>
      <c r="D3" s="12"/>
      <c r="E3" s="12"/>
      <c r="F3" s="12" t="s">
        <v>47</v>
      </c>
      <c r="G3" s="12"/>
      <c r="L3" s="3" t="s">
        <v>2</v>
      </c>
      <c r="O3" s="3" t="str">
        <f>F3</f>
        <v>2019-2020</v>
      </c>
    </row>
    <row r="4" spans="1:21" x14ac:dyDescent="0.2">
      <c r="A4" s="12" t="s">
        <v>44</v>
      </c>
      <c r="B4" s="12"/>
      <c r="C4" s="12"/>
      <c r="D4" s="12"/>
      <c r="E4" s="12"/>
      <c r="F4" s="12" t="s">
        <v>48</v>
      </c>
      <c r="G4" s="12"/>
      <c r="L4" s="3" t="s">
        <v>46</v>
      </c>
    </row>
    <row r="5" spans="1:21" x14ac:dyDescent="0.2">
      <c r="A5" s="17"/>
      <c r="B5" s="12"/>
      <c r="C5" s="12"/>
      <c r="D5" s="12"/>
      <c r="E5" s="12"/>
      <c r="F5" s="18" t="s">
        <v>40</v>
      </c>
      <c r="G5" s="12" t="s">
        <v>45</v>
      </c>
      <c r="H5" s="3" t="s">
        <v>50</v>
      </c>
      <c r="L5" s="9"/>
    </row>
    <row r="6" spans="1:21" x14ac:dyDescent="0.2">
      <c r="A6" s="12"/>
      <c r="B6" s="12"/>
      <c r="C6" s="12"/>
      <c r="D6" s="12"/>
      <c r="E6" s="12"/>
      <c r="F6" s="12"/>
      <c r="G6" s="12"/>
    </row>
    <row r="7" spans="1:21" x14ac:dyDescent="0.2">
      <c r="A7" s="12" t="s">
        <v>4</v>
      </c>
      <c r="B7" s="12"/>
      <c r="C7" s="12"/>
      <c r="D7" s="12"/>
      <c r="E7" s="12"/>
      <c r="F7" s="12" t="s">
        <v>5</v>
      </c>
      <c r="G7" s="12"/>
    </row>
    <row r="8" spans="1:21" x14ac:dyDescent="0.2">
      <c r="A8" s="12" t="s">
        <v>6</v>
      </c>
      <c r="B8" s="12"/>
      <c r="C8" s="12"/>
      <c r="D8" s="12"/>
      <c r="E8" s="12"/>
      <c r="F8" s="12" t="s">
        <v>7</v>
      </c>
      <c r="G8" s="12"/>
    </row>
    <row r="9" spans="1:21" x14ac:dyDescent="0.2">
      <c r="A9" s="12" t="s">
        <v>8</v>
      </c>
      <c r="B9" s="12"/>
      <c r="C9" s="12"/>
      <c r="D9" s="12"/>
      <c r="E9" s="12"/>
      <c r="F9" s="12" t="s">
        <v>9</v>
      </c>
      <c r="G9" s="12"/>
    </row>
    <row r="10" spans="1:21" x14ac:dyDescent="0.2">
      <c r="P10" s="31" t="s">
        <v>41</v>
      </c>
      <c r="Q10" s="31"/>
      <c r="R10" s="3" t="s">
        <v>42</v>
      </c>
    </row>
    <row r="11" spans="1:21" x14ac:dyDescent="0.2">
      <c r="A11" t="s">
        <v>10</v>
      </c>
      <c r="B11" t="s">
        <v>11</v>
      </c>
      <c r="C11" t="s">
        <v>12</v>
      </c>
      <c r="D11" t="s">
        <v>37</v>
      </c>
      <c r="E11" t="s">
        <v>13</v>
      </c>
      <c r="F11" t="s">
        <v>14</v>
      </c>
      <c r="G11" t="s">
        <v>15</v>
      </c>
      <c r="H11" t="s">
        <v>54</v>
      </c>
      <c r="J11" s="1" t="s">
        <v>38</v>
      </c>
      <c r="L11" s="2" t="s">
        <v>10</v>
      </c>
      <c r="M11" s="7" t="s">
        <v>3</v>
      </c>
      <c r="N11" s="7" t="s">
        <v>17</v>
      </c>
      <c r="O11" s="7" t="s">
        <v>18</v>
      </c>
      <c r="P11" s="7" t="s">
        <v>19</v>
      </c>
      <c r="Q11" s="7" t="s">
        <v>20</v>
      </c>
      <c r="R11" s="7" t="s">
        <v>43</v>
      </c>
      <c r="S11" s="7" t="s">
        <v>21</v>
      </c>
      <c r="T11" s="7"/>
      <c r="U11" s="7" t="s">
        <v>15</v>
      </c>
    </row>
    <row r="12" spans="1:21" x14ac:dyDescent="0.2">
      <c r="A12" s="22" t="s">
        <v>22</v>
      </c>
      <c r="B12" s="22" t="s">
        <v>23</v>
      </c>
      <c r="C12" s="22" t="s">
        <v>24</v>
      </c>
      <c r="D12" s="22">
        <v>740</v>
      </c>
      <c r="E12" s="22"/>
      <c r="F12" s="18" t="s">
        <v>49</v>
      </c>
      <c r="G12" s="23">
        <v>5966.12</v>
      </c>
      <c r="H12" t="s">
        <v>51</v>
      </c>
      <c r="J12" s="13">
        <v>14928814</v>
      </c>
      <c r="L12" s="3" t="s">
        <v>25</v>
      </c>
      <c r="M12" s="4">
        <v>5966.12</v>
      </c>
      <c r="N12" s="5"/>
      <c r="O12" s="4"/>
      <c r="P12" s="5"/>
      <c r="Q12" s="16"/>
      <c r="R12" s="8"/>
      <c r="S12" s="8"/>
      <c r="T12" s="8"/>
      <c r="U12" s="5">
        <f>SUM(L12:S12)</f>
        <v>5966.12</v>
      </c>
    </row>
    <row r="13" spans="1:21" x14ac:dyDescent="0.2">
      <c r="A13" s="22" t="s">
        <v>26</v>
      </c>
      <c r="B13" s="22" t="s">
        <v>27</v>
      </c>
      <c r="C13" s="22" t="s">
        <v>24</v>
      </c>
      <c r="D13" s="22">
        <v>447</v>
      </c>
      <c r="E13" s="22"/>
      <c r="F13" s="18" t="s">
        <v>55</v>
      </c>
      <c r="G13" s="24">
        <v>3810.58</v>
      </c>
      <c r="H13" s="26">
        <v>43728</v>
      </c>
      <c r="J13" s="13">
        <v>60104900</v>
      </c>
      <c r="L13" s="3" t="s">
        <v>26</v>
      </c>
      <c r="M13" s="4">
        <v>3810.58</v>
      </c>
      <c r="N13" s="5"/>
      <c r="O13" s="5"/>
      <c r="P13" s="5"/>
      <c r="Q13" s="16"/>
      <c r="R13" s="4"/>
      <c r="S13" s="8"/>
      <c r="T13" s="8"/>
      <c r="U13" s="5">
        <f>SUM(L13:S13)</f>
        <v>3810.58</v>
      </c>
    </row>
    <row r="14" spans="1:21" x14ac:dyDescent="0.2">
      <c r="A14" s="22" t="s">
        <v>28</v>
      </c>
      <c r="B14" s="22" t="s">
        <v>29</v>
      </c>
      <c r="C14" s="22" t="s">
        <v>24</v>
      </c>
      <c r="D14" s="22">
        <f>1287+541</f>
        <v>1828</v>
      </c>
      <c r="E14" s="22"/>
      <c r="F14" s="18" t="s">
        <v>55</v>
      </c>
      <c r="G14" s="24">
        <v>16167.74</v>
      </c>
      <c r="H14" s="26">
        <v>43728</v>
      </c>
      <c r="J14" s="13">
        <v>7165751</v>
      </c>
      <c r="L14" s="3" t="s">
        <v>28</v>
      </c>
      <c r="M14" s="4">
        <v>16167.74</v>
      </c>
      <c r="N14" s="5"/>
      <c r="O14" s="5"/>
      <c r="P14" s="5"/>
      <c r="Q14" s="16"/>
      <c r="R14" s="4"/>
      <c r="S14" s="8"/>
      <c r="T14" s="8"/>
      <c r="U14" s="5">
        <f t="shared" ref="U14:U20" si="0">SUM(L14:S14)</f>
        <v>16167.74</v>
      </c>
    </row>
    <row r="15" spans="1:21" x14ac:dyDescent="0.2">
      <c r="A15" s="22" t="s">
        <v>28</v>
      </c>
      <c r="B15" s="22" t="s">
        <v>30</v>
      </c>
      <c r="C15" s="22" t="s">
        <v>24</v>
      </c>
      <c r="D15" s="22">
        <v>0</v>
      </c>
      <c r="E15" s="22"/>
      <c r="F15" s="25" t="s">
        <v>55</v>
      </c>
      <c r="G15" s="24">
        <v>402.78</v>
      </c>
      <c r="H15" s="26">
        <v>43728</v>
      </c>
      <c r="J15" s="13">
        <v>52487983</v>
      </c>
      <c r="L15" s="3" t="s">
        <v>28</v>
      </c>
      <c r="M15" s="4">
        <v>402.78</v>
      </c>
      <c r="N15" s="5"/>
      <c r="O15" s="5"/>
      <c r="P15" s="5"/>
      <c r="Q15" s="16"/>
      <c r="R15" s="4"/>
      <c r="S15" s="8"/>
      <c r="T15" s="8"/>
      <c r="U15" s="5">
        <f t="shared" si="0"/>
        <v>402.78</v>
      </c>
    </row>
    <row r="16" spans="1:21" x14ac:dyDescent="0.2">
      <c r="A16" s="22" t="s">
        <v>28</v>
      </c>
      <c r="B16" s="22" t="s">
        <v>31</v>
      </c>
      <c r="C16" s="22" t="s">
        <v>24</v>
      </c>
      <c r="D16" s="22">
        <v>0</v>
      </c>
      <c r="E16" s="22"/>
      <c r="F16" s="25" t="s">
        <v>55</v>
      </c>
      <c r="G16" s="24">
        <v>238.38</v>
      </c>
      <c r="H16" s="26">
        <v>43728</v>
      </c>
      <c r="J16" s="13">
        <v>14959139</v>
      </c>
      <c r="L16" s="3" t="s">
        <v>28</v>
      </c>
      <c r="M16" s="4">
        <v>238.38</v>
      </c>
      <c r="N16" s="5"/>
      <c r="O16" s="5"/>
      <c r="P16" s="5"/>
      <c r="Q16" s="16"/>
      <c r="R16" s="4"/>
      <c r="S16" s="8"/>
      <c r="T16" s="8"/>
      <c r="U16" s="5">
        <f t="shared" si="0"/>
        <v>238.38</v>
      </c>
    </row>
    <row r="17" spans="1:21" x14ac:dyDescent="0.2">
      <c r="A17" s="22" t="s">
        <v>28</v>
      </c>
      <c r="B17" s="22" t="s">
        <v>32</v>
      </c>
      <c r="C17" s="22" t="s">
        <v>24</v>
      </c>
      <c r="D17" s="22">
        <v>1694</v>
      </c>
      <c r="E17" s="22"/>
      <c r="F17" s="25" t="s">
        <v>55</v>
      </c>
      <c r="G17" s="24">
        <v>19132.150000000001</v>
      </c>
      <c r="H17" s="26">
        <v>43728</v>
      </c>
      <c r="J17" s="13">
        <v>60612536</v>
      </c>
      <c r="K17" s="1"/>
      <c r="L17" s="3" t="s">
        <v>28</v>
      </c>
      <c r="M17" s="4">
        <v>19132.150000000001</v>
      </c>
      <c r="N17" s="4"/>
      <c r="O17" s="5"/>
      <c r="P17" s="5"/>
      <c r="Q17" s="16"/>
      <c r="R17" s="4"/>
      <c r="S17" s="8"/>
      <c r="T17" s="8"/>
      <c r="U17" s="5">
        <f t="shared" si="0"/>
        <v>19132.150000000001</v>
      </c>
    </row>
    <row r="18" spans="1:21" x14ac:dyDescent="0.2">
      <c r="A18" s="22" t="s">
        <v>28</v>
      </c>
      <c r="B18" s="22" t="s">
        <v>39</v>
      </c>
      <c r="C18" s="22" t="s">
        <v>24</v>
      </c>
      <c r="D18" s="22">
        <v>23</v>
      </c>
      <c r="E18" s="22"/>
      <c r="F18" s="25" t="s">
        <v>55</v>
      </c>
      <c r="G18" s="24">
        <v>246.6</v>
      </c>
      <c r="H18" s="26">
        <v>43728</v>
      </c>
      <c r="J18" s="13">
        <v>194781</v>
      </c>
      <c r="K18" s="1"/>
      <c r="L18" s="3" t="s">
        <v>28</v>
      </c>
      <c r="M18" s="4">
        <v>246.6</v>
      </c>
      <c r="N18" s="4"/>
      <c r="O18" s="5"/>
      <c r="P18" s="5"/>
      <c r="Q18" s="16"/>
      <c r="R18" s="4"/>
      <c r="S18" s="8"/>
      <c r="T18" s="8"/>
      <c r="U18" s="5">
        <f t="shared" si="0"/>
        <v>246.6</v>
      </c>
    </row>
    <row r="19" spans="1:21" x14ac:dyDescent="0.2">
      <c r="A19" s="22"/>
      <c r="B19" s="22" t="s">
        <v>33</v>
      </c>
      <c r="C19" s="22"/>
      <c r="D19" s="22"/>
      <c r="E19" s="22"/>
      <c r="F19" s="10"/>
      <c r="G19" s="22"/>
      <c r="H19"/>
      <c r="M19" s="4"/>
      <c r="N19" s="5"/>
      <c r="O19" s="5"/>
      <c r="P19" s="5"/>
      <c r="Q19"/>
      <c r="R19" s="5"/>
      <c r="S19" s="5"/>
      <c r="T19" s="5"/>
      <c r="U19" s="5">
        <f t="shared" si="0"/>
        <v>0</v>
      </c>
    </row>
    <row r="20" spans="1:21" x14ac:dyDescent="0.2">
      <c r="A20" s="22" t="s">
        <v>34</v>
      </c>
      <c r="B20" s="22" t="s">
        <v>35</v>
      </c>
      <c r="C20" s="22" t="s">
        <v>24</v>
      </c>
      <c r="D20" s="22"/>
      <c r="E20" s="22"/>
      <c r="F20" s="25"/>
      <c r="G20" s="24">
        <v>5966.12</v>
      </c>
      <c r="H20"/>
      <c r="J20" s="13">
        <v>1385065</v>
      </c>
      <c r="L20" s="3" t="s">
        <v>34</v>
      </c>
      <c r="M20" s="4">
        <v>5966.12</v>
      </c>
      <c r="N20" s="5"/>
      <c r="O20" s="5"/>
      <c r="P20" s="5"/>
      <c r="Q20" s="16"/>
      <c r="R20" s="5"/>
      <c r="S20" s="5"/>
      <c r="T20" s="5"/>
      <c r="U20" s="5">
        <f t="shared" si="0"/>
        <v>5966.12</v>
      </c>
    </row>
    <row r="21" spans="1:21" x14ac:dyDescent="0.2">
      <c r="A21" s="14"/>
      <c r="B21" s="14"/>
      <c r="C21" s="14"/>
      <c r="D21" s="14"/>
      <c r="E21" s="14"/>
      <c r="F21" s="14"/>
      <c r="G21" s="14"/>
      <c r="H21" s="14"/>
      <c r="L21" s="7" t="s">
        <v>15</v>
      </c>
      <c r="M21" s="6">
        <f t="shared" ref="M21:S21" si="1">SUM(M12:M20)</f>
        <v>51930.47</v>
      </c>
      <c r="N21" s="6">
        <f>SUM(N12:N20)</f>
        <v>0</v>
      </c>
      <c r="O21" s="6">
        <f t="shared" si="1"/>
        <v>0</v>
      </c>
      <c r="P21" s="6">
        <f t="shared" si="1"/>
        <v>0</v>
      </c>
      <c r="Q21" s="6">
        <f t="shared" si="1"/>
        <v>0</v>
      </c>
      <c r="R21" s="6">
        <f>SUM(R12:R20)</f>
        <v>0</v>
      </c>
      <c r="S21" s="6">
        <f t="shared" si="1"/>
        <v>0</v>
      </c>
      <c r="T21" s="6"/>
      <c r="U21" s="6">
        <f>SUM(U12:U20)</f>
        <v>51930.47</v>
      </c>
    </row>
    <row r="22" spans="1:21" ht="16.5" thickBot="1" x14ac:dyDescent="0.3">
      <c r="A22" s="15"/>
      <c r="B22" s="15"/>
      <c r="C22" s="15"/>
      <c r="D22" s="15"/>
      <c r="E22" s="15"/>
      <c r="F22" s="20" t="s">
        <v>15</v>
      </c>
      <c r="G22" s="27">
        <f>SUM(G12:G21)</f>
        <v>51930.47</v>
      </c>
      <c r="H22" s="15" t="s">
        <v>36</v>
      </c>
    </row>
    <row r="23" spans="1:21" ht="13.5" thickTop="1" x14ac:dyDescent="0.2">
      <c r="G23" s="19"/>
      <c r="M23" s="11"/>
    </row>
    <row r="26" spans="1:21" ht="13.5" thickBot="1" x14ac:dyDescent="0.25">
      <c r="A26" s="3" t="s">
        <v>36</v>
      </c>
      <c r="D26" s="28">
        <f>G13+G14+G15+G16+G17+G18</f>
        <v>39998.230000000003</v>
      </c>
    </row>
    <row r="27" spans="1:21" ht="13.5" thickTop="1" x14ac:dyDescent="0.2"/>
  </sheetData>
  <mergeCells count="1">
    <mergeCell ref="P10:Q10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LAWATER.2019-2020 PMT# 5</vt:lpstr>
      <vt:lpstr>LAWATER.2019-2020 PMT# 4</vt:lpstr>
      <vt:lpstr>LAWATER.2019-2020 PMT# 3</vt:lpstr>
      <vt:lpstr>LAWATER.2019-2020 PMT#2</vt:lpstr>
      <vt:lpstr>LAWATER.2019-2020 PMT#1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Bishop, Sheere</cp:lastModifiedBy>
  <cp:lastPrinted>2019-08-09T16:34:50Z</cp:lastPrinted>
  <dcterms:created xsi:type="dcterms:W3CDTF">2015-09-16T21:46:24Z</dcterms:created>
  <dcterms:modified xsi:type="dcterms:W3CDTF">2020-05-21T18:23:01Z</dcterms:modified>
</cp:coreProperties>
</file>